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quivos\gepro\08 - PROJETOS\PROJETOS 2018\2018-13 - Corpo de Bombeiros - Falcão Bauer\PROJETOS ENTREGAS FINAIS_REVISADAS EMAP\DOCUMENTAÇÃO+ORÇAMENTO\"/>
    </mc:Choice>
  </mc:AlternateContent>
  <bookViews>
    <workbookView xWindow="0" yWindow="0" windowWidth="28800" windowHeight="12435" activeTab="4"/>
  </bookViews>
  <sheets>
    <sheet name="ORÇAMENTO" sheetId="1" r:id="rId1"/>
    <sheet name="COMPOSIÇÕES" sheetId="11" r:id="rId2"/>
    <sheet name="ENCARGOS" sheetId="12" r:id="rId3"/>
    <sheet name="CRONOGRAMA" sheetId="2" r:id="rId4"/>
    <sheet name="BDI" sheetId="4" r:id="rId5"/>
  </sheets>
  <externalReferences>
    <externalReference r:id="rId6"/>
  </externalReferences>
  <definedNames>
    <definedName name="_xlnm._FilterDatabase" localSheetId="0" hidden="1">ORÇAMENTO!$A$7:$O$643</definedName>
    <definedName name="_xlnm.Print_Area" localSheetId="4">BDI!$B$1:$L$45</definedName>
    <definedName name="_xlnm.Print_Area" localSheetId="1">COMPOSIÇÕES!$B$1:$M$62</definedName>
    <definedName name="_xlnm.Print_Area" localSheetId="3">CRONOGRAMA!$A$1:$P$76</definedName>
    <definedName name="_xlnm.Print_Area" localSheetId="0">ORÇAMENTO!$E$1:$N$698</definedName>
  </definedNames>
  <calcPr calcId="152511"/>
</workbook>
</file>

<file path=xl/calcChain.xml><?xml version="1.0" encoding="utf-8"?>
<calcChain xmlns="http://schemas.openxmlformats.org/spreadsheetml/2006/main">
  <c r="E3" i="12" l="1"/>
  <c r="F3" i="11"/>
  <c r="H39" i="11"/>
  <c r="H38" i="11"/>
  <c r="H37" i="11"/>
  <c r="H34" i="11"/>
  <c r="H31" i="11"/>
  <c r="H29" i="11"/>
  <c r="H26" i="11"/>
  <c r="H24" i="11"/>
  <c r="H20" i="11"/>
  <c r="H15" i="11"/>
  <c r="B50" i="2" l="1"/>
  <c r="A48" i="2"/>
  <c r="C634" i="1" l="1"/>
  <c r="D634" i="1" s="1"/>
  <c r="C224" i="1" l="1"/>
  <c r="C633" i="1"/>
  <c r="C516" i="1"/>
  <c r="C515" i="1"/>
  <c r="C514" i="1" l="1"/>
  <c r="C513" i="1"/>
  <c r="J37" i="1" l="1"/>
  <c r="J38" i="1"/>
  <c r="A12" i="2" l="1"/>
  <c r="B12" i="2"/>
  <c r="A70" i="2"/>
  <c r="H696" i="1"/>
  <c r="B70" i="2" s="1"/>
  <c r="H694" i="1"/>
  <c r="B639" i="1"/>
  <c r="C639" i="1"/>
  <c r="D639" i="1"/>
  <c r="C640" i="1"/>
  <c r="J361" i="1" l="1"/>
  <c r="J360" i="1"/>
  <c r="J359" i="1"/>
  <c r="J358" i="1"/>
  <c r="C359" i="1"/>
  <c r="C360" i="1"/>
  <c r="C361" i="1"/>
  <c r="C362" i="1"/>
  <c r="C358" i="1"/>
  <c r="C580" i="1" l="1"/>
  <c r="C25" i="1" l="1"/>
  <c r="C28" i="1" l="1"/>
  <c r="J144" i="1"/>
  <c r="H144" i="1"/>
  <c r="C144" i="1"/>
  <c r="C528" i="1" l="1"/>
  <c r="C527" i="1"/>
  <c r="L642" i="1"/>
  <c r="L641" i="1"/>
  <c r="L9" i="1"/>
  <c r="K642" i="1"/>
  <c r="K641" i="1"/>
  <c r="K44" i="1"/>
  <c r="K39" i="1"/>
  <c r="K32" i="1"/>
  <c r="K29" i="1"/>
  <c r="K26" i="1"/>
  <c r="K10" i="1"/>
  <c r="K9" i="1"/>
  <c r="B641" i="1"/>
  <c r="C641" i="1"/>
  <c r="B642" i="1"/>
  <c r="B612" i="1"/>
  <c r="C612" i="1"/>
  <c r="D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B630" i="1"/>
  <c r="C630" i="1"/>
  <c r="D630" i="1"/>
  <c r="C631" i="1"/>
  <c r="C632" i="1"/>
  <c r="C635" i="1"/>
  <c r="C636" i="1"/>
  <c r="B637" i="1"/>
  <c r="C637" i="1"/>
  <c r="D637" i="1"/>
  <c r="C638" i="1"/>
  <c r="B643" i="1"/>
  <c r="C643" i="1"/>
  <c r="D643" i="1"/>
  <c r="B10" i="1"/>
  <c r="C10" i="1"/>
  <c r="C11" i="1"/>
  <c r="C12" i="1"/>
  <c r="B13" i="1"/>
  <c r="C13" i="1"/>
  <c r="C14" i="1"/>
  <c r="C15" i="1"/>
  <c r="B16" i="1"/>
  <c r="C16" i="1"/>
  <c r="C17" i="1"/>
  <c r="C18" i="1"/>
  <c r="C19" i="1"/>
  <c r="C20" i="1"/>
  <c r="C21" i="1"/>
  <c r="C22" i="1"/>
  <c r="C23" i="1"/>
  <c r="C24" i="1"/>
  <c r="B26" i="1"/>
  <c r="C26" i="1"/>
  <c r="D26" i="1"/>
  <c r="C27" i="1"/>
  <c r="B29" i="1"/>
  <c r="C29" i="1"/>
  <c r="D29" i="1"/>
  <c r="C30" i="1"/>
  <c r="C31" i="1"/>
  <c r="B32" i="1"/>
  <c r="C32" i="1"/>
  <c r="D32" i="1"/>
  <c r="C33" i="1"/>
  <c r="C34" i="1"/>
  <c r="C35" i="1"/>
  <c r="C36" i="1"/>
  <c r="C37" i="1"/>
  <c r="C38" i="1"/>
  <c r="B39" i="1"/>
  <c r="C39" i="1"/>
  <c r="D39" i="1"/>
  <c r="C40" i="1"/>
  <c r="C41" i="1"/>
  <c r="C42" i="1"/>
  <c r="C43" i="1"/>
  <c r="B44" i="1"/>
  <c r="C44" i="1"/>
  <c r="D44" i="1"/>
  <c r="B45" i="1"/>
  <c r="C45" i="1"/>
  <c r="C46" i="1"/>
  <c r="B47" i="1"/>
  <c r="C47" i="1"/>
  <c r="C48" i="1"/>
  <c r="C49" i="1"/>
  <c r="B50" i="1"/>
  <c r="C50" i="1"/>
  <c r="C51" i="1"/>
  <c r="C52" i="1"/>
  <c r="C53" i="1"/>
  <c r="C54" i="1"/>
  <c r="C55" i="1"/>
  <c r="B56" i="1"/>
  <c r="C56" i="1"/>
  <c r="C57" i="1"/>
  <c r="C58" i="1"/>
  <c r="B59" i="1"/>
  <c r="C59" i="1"/>
  <c r="B60" i="1"/>
  <c r="C60" i="1"/>
  <c r="C61" i="1"/>
  <c r="C62" i="1"/>
  <c r="C63" i="1"/>
  <c r="C64" i="1"/>
  <c r="C65" i="1"/>
  <c r="C66" i="1"/>
  <c r="B67" i="1"/>
  <c r="C67" i="1"/>
  <c r="B68" i="1"/>
  <c r="C68" i="1"/>
  <c r="C69" i="1"/>
  <c r="C70" i="1"/>
  <c r="C71" i="1"/>
  <c r="B72" i="1"/>
  <c r="C72" i="1"/>
  <c r="C73" i="1"/>
  <c r="C74" i="1"/>
  <c r="C75" i="1"/>
  <c r="C76" i="1"/>
  <c r="B77" i="1"/>
  <c r="C77" i="1"/>
  <c r="C78" i="1"/>
  <c r="C79" i="1"/>
  <c r="B80" i="1"/>
  <c r="C80" i="1"/>
  <c r="D80" i="1"/>
  <c r="B81" i="1"/>
  <c r="C81" i="1"/>
  <c r="C82" i="1"/>
  <c r="C83" i="1"/>
  <c r="C84" i="1"/>
  <c r="C85" i="1"/>
  <c r="B86" i="1"/>
  <c r="C86" i="1"/>
  <c r="C87" i="1"/>
  <c r="C88" i="1"/>
  <c r="C89" i="1"/>
  <c r="C90" i="1"/>
  <c r="C91" i="1"/>
  <c r="C92" i="1"/>
  <c r="C93" i="1"/>
  <c r="C94" i="1"/>
  <c r="C95" i="1"/>
  <c r="C96" i="1"/>
  <c r="C97" i="1"/>
  <c r="B98" i="1"/>
  <c r="C98" i="1"/>
  <c r="C99" i="1"/>
  <c r="B100" i="1"/>
  <c r="C100" i="1"/>
  <c r="C101" i="1"/>
  <c r="C102" i="1"/>
  <c r="C103" i="1"/>
  <c r="B104" i="1"/>
  <c r="C104" i="1"/>
  <c r="D104" i="1"/>
  <c r="B105" i="1"/>
  <c r="C105" i="1"/>
  <c r="C106" i="1"/>
  <c r="C107" i="1"/>
  <c r="C108" i="1"/>
  <c r="C109" i="1"/>
  <c r="C110" i="1"/>
  <c r="C111" i="1"/>
  <c r="C112" i="1"/>
  <c r="C113" i="1"/>
  <c r="B114" i="1"/>
  <c r="C114" i="1"/>
  <c r="C115" i="1"/>
  <c r="B116" i="1"/>
  <c r="C116" i="1"/>
  <c r="C117" i="1"/>
  <c r="C118" i="1"/>
  <c r="C119" i="1"/>
  <c r="C120" i="1"/>
  <c r="B121" i="1"/>
  <c r="C121" i="1"/>
  <c r="D121" i="1"/>
  <c r="B122" i="1"/>
  <c r="C122" i="1"/>
  <c r="C123" i="1"/>
  <c r="C124" i="1"/>
  <c r="C125" i="1"/>
  <c r="C126" i="1"/>
  <c r="B127" i="1"/>
  <c r="C127" i="1"/>
  <c r="C128" i="1"/>
  <c r="C129" i="1"/>
  <c r="C130" i="1"/>
  <c r="C131" i="1"/>
  <c r="C132" i="1"/>
  <c r="C133" i="1"/>
  <c r="C134" i="1"/>
  <c r="B135" i="1"/>
  <c r="C135" i="1"/>
  <c r="C136" i="1"/>
  <c r="C137" i="1"/>
  <c r="C138" i="1"/>
  <c r="C139" i="1"/>
  <c r="C140" i="1"/>
  <c r="B141" i="1"/>
  <c r="C141" i="1"/>
  <c r="C142" i="1"/>
  <c r="C143" i="1"/>
  <c r="B145" i="1"/>
  <c r="C145" i="1"/>
  <c r="C146" i="1"/>
  <c r="B147" i="1"/>
  <c r="C147" i="1"/>
  <c r="C148" i="1"/>
  <c r="C149" i="1"/>
  <c r="B150" i="1"/>
  <c r="C150" i="1"/>
  <c r="C151" i="1"/>
  <c r="C152" i="1"/>
  <c r="C153" i="1"/>
  <c r="C154" i="1"/>
  <c r="C155" i="1"/>
  <c r="C156" i="1"/>
  <c r="B157" i="1"/>
  <c r="C157" i="1"/>
  <c r="C158" i="1"/>
  <c r="B159" i="1"/>
  <c r="C159" i="1"/>
  <c r="D159" i="1"/>
  <c r="B160" i="1"/>
  <c r="C160" i="1"/>
  <c r="C161" i="1"/>
  <c r="B162" i="1"/>
  <c r="C162" i="1"/>
  <c r="C163" i="1"/>
  <c r="C164" i="1"/>
  <c r="C165" i="1"/>
  <c r="C166" i="1"/>
  <c r="B167" i="1"/>
  <c r="C167" i="1"/>
  <c r="C168" i="1"/>
  <c r="C169" i="1"/>
  <c r="B170" i="1"/>
  <c r="C170" i="1"/>
  <c r="D170" i="1"/>
  <c r="B171" i="1"/>
  <c r="C171" i="1"/>
  <c r="C172" i="1"/>
  <c r="B173" i="1"/>
  <c r="C173" i="1"/>
  <c r="C174" i="1"/>
  <c r="B175" i="1"/>
  <c r="C175" i="1"/>
  <c r="C176" i="1"/>
  <c r="B177" i="1"/>
  <c r="C177" i="1"/>
  <c r="C178" i="1"/>
  <c r="B179" i="1"/>
  <c r="C179" i="1"/>
  <c r="D179" i="1"/>
  <c r="B180" i="1"/>
  <c r="C180" i="1"/>
  <c r="C181" i="1"/>
  <c r="C182" i="1"/>
  <c r="C183" i="1"/>
  <c r="C184" i="1"/>
  <c r="B185" i="1"/>
  <c r="C185" i="1"/>
  <c r="C186" i="1"/>
  <c r="C187" i="1"/>
  <c r="C188" i="1"/>
  <c r="B189" i="1"/>
  <c r="C189" i="1"/>
  <c r="C190" i="1"/>
  <c r="C191" i="1"/>
  <c r="B192" i="1"/>
  <c r="C192" i="1"/>
  <c r="C193" i="1"/>
  <c r="C194" i="1"/>
  <c r="C195" i="1"/>
  <c r="B196" i="1"/>
  <c r="C196" i="1"/>
  <c r="C197" i="1"/>
  <c r="C198" i="1"/>
  <c r="B199" i="1"/>
  <c r="C199" i="1"/>
  <c r="C200" i="1"/>
  <c r="C201" i="1"/>
  <c r="C202" i="1"/>
  <c r="C203" i="1"/>
  <c r="B204" i="1"/>
  <c r="C204" i="1"/>
  <c r="C205" i="1"/>
  <c r="B206" i="1"/>
  <c r="C206" i="1"/>
  <c r="D206" i="1"/>
  <c r="B207" i="1"/>
  <c r="C207" i="1"/>
  <c r="C208" i="1"/>
  <c r="C209" i="1"/>
  <c r="C210" i="1"/>
  <c r="C211" i="1"/>
  <c r="C212" i="1"/>
  <c r="C213" i="1"/>
  <c r="C214" i="1"/>
  <c r="B215" i="1"/>
  <c r="C215" i="1"/>
  <c r="B216" i="1"/>
  <c r="C216" i="1"/>
  <c r="C217" i="1"/>
  <c r="C218" i="1"/>
  <c r="B219" i="1"/>
  <c r="C219" i="1"/>
  <c r="C220" i="1"/>
  <c r="C221" i="1"/>
  <c r="C222" i="1"/>
  <c r="C223" i="1"/>
  <c r="C225" i="1"/>
  <c r="B226" i="1"/>
  <c r="C226" i="1"/>
  <c r="D226" i="1"/>
  <c r="B227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B247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B298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B339" i="1"/>
  <c r="C339" i="1"/>
  <c r="C340" i="1"/>
  <c r="C341" i="1"/>
  <c r="C342" i="1"/>
  <c r="C343" i="1"/>
  <c r="C344" i="1"/>
  <c r="C345" i="1"/>
  <c r="C346" i="1"/>
  <c r="C347" i="1"/>
  <c r="B348" i="1"/>
  <c r="C348" i="1"/>
  <c r="C349" i="1"/>
  <c r="C350" i="1"/>
  <c r="C351" i="1"/>
  <c r="C352" i="1"/>
  <c r="C353" i="1"/>
  <c r="B354" i="1"/>
  <c r="C354" i="1"/>
  <c r="C355" i="1"/>
  <c r="B356" i="1"/>
  <c r="C356" i="1"/>
  <c r="C357" i="1"/>
  <c r="C363" i="1"/>
  <c r="B364" i="1"/>
  <c r="C364" i="1"/>
  <c r="D364" i="1"/>
  <c r="B365" i="1"/>
  <c r="C365" i="1"/>
  <c r="C366" i="1"/>
  <c r="C367" i="1"/>
  <c r="C368" i="1"/>
  <c r="C369" i="1"/>
  <c r="C370" i="1"/>
  <c r="C371" i="1"/>
  <c r="C372" i="1"/>
  <c r="C373" i="1"/>
  <c r="B374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B389" i="1"/>
  <c r="C389" i="1"/>
  <c r="C390" i="1"/>
  <c r="B391" i="1"/>
  <c r="C391" i="1"/>
  <c r="D391" i="1"/>
  <c r="B392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B413" i="1"/>
  <c r="C413" i="1"/>
  <c r="C414" i="1"/>
  <c r="C415" i="1"/>
  <c r="C416" i="1"/>
  <c r="C417" i="1"/>
  <c r="C418" i="1"/>
  <c r="C419" i="1"/>
  <c r="C420" i="1"/>
  <c r="C421" i="1"/>
  <c r="C422" i="1"/>
  <c r="B423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B457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B470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B486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7" i="1"/>
  <c r="C518" i="1"/>
  <c r="C519" i="1"/>
  <c r="C520" i="1"/>
  <c r="C521" i="1"/>
  <c r="C522" i="1"/>
  <c r="C523" i="1"/>
  <c r="C524" i="1"/>
  <c r="C525" i="1"/>
  <c r="C526" i="1"/>
  <c r="B529" i="1"/>
  <c r="C529" i="1"/>
  <c r="D529" i="1"/>
  <c r="B530" i="1"/>
  <c r="C530" i="1"/>
  <c r="C531" i="1"/>
  <c r="C532" i="1"/>
  <c r="C533" i="1"/>
  <c r="C534" i="1"/>
  <c r="C535" i="1"/>
  <c r="C536" i="1"/>
  <c r="B537" i="1"/>
  <c r="C537" i="1"/>
  <c r="C538" i="1"/>
  <c r="C539" i="1"/>
  <c r="C540" i="1"/>
  <c r="C541" i="1"/>
  <c r="C542" i="1"/>
  <c r="B543" i="1"/>
  <c r="C543" i="1"/>
  <c r="D543" i="1"/>
  <c r="C544" i="1"/>
  <c r="B545" i="1"/>
  <c r="C545" i="1"/>
  <c r="D545" i="1"/>
  <c r="B546" i="1"/>
  <c r="C546" i="1"/>
  <c r="C547" i="1"/>
  <c r="C548" i="1"/>
  <c r="C549" i="1"/>
  <c r="C550" i="1"/>
  <c r="C551" i="1"/>
  <c r="C552" i="1"/>
  <c r="C553" i="1"/>
  <c r="B554" i="1"/>
  <c r="C554" i="1"/>
  <c r="C555" i="1"/>
  <c r="C556" i="1"/>
  <c r="C557" i="1"/>
  <c r="C558" i="1"/>
  <c r="B559" i="1"/>
  <c r="C559" i="1"/>
  <c r="C560" i="1"/>
  <c r="C561" i="1"/>
  <c r="C562" i="1"/>
  <c r="C563" i="1"/>
  <c r="B564" i="1"/>
  <c r="C564" i="1"/>
  <c r="C565" i="1"/>
  <c r="C566" i="1"/>
  <c r="C567" i="1"/>
  <c r="C568" i="1"/>
  <c r="B569" i="1"/>
  <c r="C569" i="1"/>
  <c r="C570" i="1"/>
  <c r="B571" i="1"/>
  <c r="C571" i="1"/>
  <c r="D571" i="1"/>
  <c r="C572" i="1"/>
  <c r="B573" i="1"/>
  <c r="C573" i="1"/>
  <c r="D573" i="1"/>
  <c r="C574" i="1"/>
  <c r="C575" i="1"/>
  <c r="B576" i="1"/>
  <c r="C576" i="1"/>
  <c r="D576" i="1"/>
  <c r="B577" i="1"/>
  <c r="C577" i="1"/>
  <c r="C578" i="1"/>
  <c r="B579" i="1"/>
  <c r="C579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N543" i="1"/>
  <c r="D641" i="1" l="1"/>
  <c r="D579" i="1"/>
  <c r="B527" i="1"/>
  <c r="B528" i="1" l="1"/>
  <c r="B572" i="1" l="1"/>
  <c r="A68" i="2"/>
  <c r="B68" i="2"/>
  <c r="A62" i="2" l="1"/>
  <c r="A64" i="2"/>
  <c r="A66" i="2"/>
  <c r="H692" i="1"/>
  <c r="H690" i="1"/>
  <c r="H688" i="1"/>
  <c r="B64" i="2" l="1"/>
  <c r="B62" i="2"/>
  <c r="B66" i="2"/>
  <c r="B9" i="1"/>
  <c r="D9" i="1"/>
  <c r="C9" i="1"/>
  <c r="D633" i="1" l="1"/>
  <c r="D224" i="1"/>
  <c r="D515" i="1"/>
  <c r="D516" i="1"/>
  <c r="D513" i="1"/>
  <c r="D514" i="1"/>
  <c r="D358" i="1"/>
  <c r="D360" i="1"/>
  <c r="D359" i="1"/>
  <c r="D362" i="1"/>
  <c r="D361" i="1"/>
  <c r="D25" i="1"/>
  <c r="D580" i="1"/>
  <c r="D144" i="1"/>
  <c r="D28" i="1"/>
  <c r="D642" i="1"/>
  <c r="D527" i="1"/>
  <c r="D528" i="1"/>
  <c r="D149" i="1"/>
  <c r="D187" i="1"/>
  <c r="D238" i="1"/>
  <c r="D246" i="1"/>
  <c r="D251" i="1"/>
  <c r="D161" i="1"/>
  <c r="D211" i="1"/>
  <c r="D12" i="1"/>
  <c r="D222" i="1"/>
  <c r="D629" i="1"/>
  <c r="D620" i="1"/>
  <c r="D314" i="1"/>
  <c r="D171" i="1"/>
  <c r="D622" i="1"/>
  <c r="D534" i="1"/>
  <c r="D572" i="1"/>
  <c r="D603" i="1"/>
  <c r="D568" i="1"/>
  <c r="D441" i="1"/>
  <c r="D500" i="1"/>
  <c r="D532" i="1"/>
  <c r="D604" i="1"/>
  <c r="D600" i="1"/>
  <c r="D369" i="1"/>
  <c r="D377" i="1"/>
  <c r="D495" i="1"/>
  <c r="D537" i="1"/>
  <c r="D432" i="1"/>
  <c r="D490" i="1"/>
  <c r="D385" i="1"/>
  <c r="D481" i="1"/>
  <c r="D517" i="1"/>
  <c r="D348" i="1"/>
  <c r="D467" i="1"/>
  <c r="D442" i="1"/>
  <c r="D479" i="1"/>
  <c r="D288" i="1"/>
  <c r="D380" i="1"/>
  <c r="D422" i="1"/>
  <c r="D400" i="1"/>
  <c r="D199" i="1"/>
  <c r="D623" i="1"/>
  <c r="D195" i="1"/>
  <c r="D621" i="1"/>
  <c r="D280" i="1"/>
  <c r="D624" i="1"/>
  <c r="D618" i="1"/>
  <c r="D477" i="1"/>
  <c r="D564" i="1"/>
  <c r="D526" i="1"/>
  <c r="D601" i="1"/>
  <c r="D566" i="1"/>
  <c r="D268" i="1"/>
  <c r="D177" i="1"/>
  <c r="D615" i="1"/>
  <c r="D183" i="1"/>
  <c r="D613" i="1"/>
  <c r="D431" i="1"/>
  <c r="D606" i="1"/>
  <c r="D102" i="1"/>
  <c r="D261" i="1"/>
  <c r="D616" i="1"/>
  <c r="D614" i="1"/>
  <c r="D375" i="1"/>
  <c r="D562" i="1"/>
  <c r="D425" i="1"/>
  <c r="D586" i="1"/>
  <c r="D553" i="1"/>
  <c r="D447" i="1"/>
  <c r="D464" i="1"/>
  <c r="D484" i="1"/>
  <c r="D585" i="1"/>
  <c r="D540" i="1"/>
  <c r="D433" i="1"/>
  <c r="D556" i="1"/>
  <c r="D409" i="1"/>
  <c r="D417" i="1"/>
  <c r="D503" i="1"/>
  <c r="D383" i="1"/>
  <c r="D459" i="1"/>
  <c r="D498" i="1"/>
  <c r="D408" i="1"/>
  <c r="D489" i="1"/>
  <c r="D525" i="1"/>
  <c r="D454" i="1"/>
  <c r="D450" i="1"/>
  <c r="D415" i="1"/>
  <c r="D436" i="1"/>
  <c r="D367" i="1"/>
  <c r="D307" i="1"/>
  <c r="D371" i="1"/>
  <c r="D381" i="1"/>
  <c r="D298" i="1"/>
  <c r="D414" i="1"/>
  <c r="D374" i="1"/>
  <c r="D382" i="1"/>
  <c r="D458" i="1"/>
  <c r="D323" i="1"/>
  <c r="D284" i="1"/>
  <c r="D291" i="1"/>
  <c r="D283" i="1"/>
  <c r="D264" i="1"/>
  <c r="D297" i="1"/>
  <c r="D169" i="1"/>
  <c r="D107" i="1"/>
  <c r="D205" i="1"/>
  <c r="D181" i="1"/>
  <c r="D235" i="1"/>
  <c r="D62" i="1"/>
  <c r="D138" i="1"/>
  <c r="D58" i="1"/>
  <c r="D143" i="1"/>
  <c r="D233" i="1"/>
  <c r="D86" i="1"/>
  <c r="D148" i="1"/>
  <c r="D166" i="1"/>
  <c r="D73" i="1"/>
  <c r="D85" i="1"/>
  <c r="D89" i="1"/>
  <c r="D93" i="1"/>
  <c r="D15" i="1"/>
  <c r="D33" i="1"/>
  <c r="D63" i="1"/>
  <c r="D84" i="1"/>
  <c r="D112" i="1"/>
  <c r="D437" i="1"/>
  <c r="D247" i="1"/>
  <c r="D597" i="1"/>
  <c r="D355" i="1"/>
  <c r="D78" i="1"/>
  <c r="D609" i="1"/>
  <c r="D17" i="1"/>
  <c r="D549" i="1"/>
  <c r="D419" i="1"/>
  <c r="D584" i="1"/>
  <c r="D551" i="1"/>
  <c r="D560" i="1"/>
  <c r="D435" i="1"/>
  <c r="D595" i="1"/>
  <c r="D416" i="1"/>
  <c r="D569" i="1"/>
  <c r="D469" i="1"/>
  <c r="D244" i="1"/>
  <c r="D254" i="1"/>
  <c r="D589" i="1"/>
  <c r="D167" i="1"/>
  <c r="D219" i="1"/>
  <c r="D13" i="1"/>
  <c r="D593" i="1"/>
  <c r="D625" i="1"/>
  <c r="D547" i="1"/>
  <c r="D582" i="1"/>
  <c r="D557" i="1"/>
  <c r="D429" i="1"/>
  <c r="D575" i="1"/>
  <c r="D607" i="1"/>
  <c r="D565" i="1"/>
  <c r="D451" i="1"/>
  <c r="D443" i="1"/>
  <c r="D472" i="1"/>
  <c r="D511" i="1"/>
  <c r="D440" i="1"/>
  <c r="D465" i="1"/>
  <c r="D506" i="1"/>
  <c r="D428" i="1"/>
  <c r="D497" i="1"/>
  <c r="D535" i="1"/>
  <c r="D399" i="1"/>
  <c r="D418" i="1"/>
  <c r="D365" i="1"/>
  <c r="D402" i="1"/>
  <c r="D310" i="1"/>
  <c r="D388" i="1"/>
  <c r="D340" i="1"/>
  <c r="D38" i="1"/>
  <c r="D175" i="1"/>
  <c r="D14" i="1"/>
  <c r="D631" i="1"/>
  <c r="D71" i="1"/>
  <c r="D617" i="1"/>
  <c r="D16" i="1"/>
  <c r="D152" i="1"/>
  <c r="D638" i="1"/>
  <c r="D632" i="1"/>
  <c r="D627" i="1"/>
  <c r="D18" i="1"/>
  <c r="D636" i="1"/>
  <c r="D590" i="1"/>
  <c r="D530" i="1"/>
  <c r="D592" i="1"/>
  <c r="D475" i="1"/>
  <c r="D536" i="1"/>
  <c r="D520" i="1"/>
  <c r="D559" i="1"/>
  <c r="D512" i="1"/>
  <c r="D548" i="1"/>
  <c r="D542" i="1"/>
  <c r="D552" i="1"/>
  <c r="D488" i="1"/>
  <c r="D596" i="1"/>
  <c r="D524" i="1"/>
  <c r="D453" i="1"/>
  <c r="D487" i="1"/>
  <c r="D523" i="1"/>
  <c r="D403" i="1"/>
  <c r="D482" i="1"/>
  <c r="D518" i="1"/>
  <c r="D471" i="1"/>
  <c r="D505" i="1"/>
  <c r="D411" i="1"/>
  <c r="D331" i="1"/>
  <c r="D352" i="1"/>
  <c r="D346" i="1"/>
  <c r="D344" i="1"/>
  <c r="D470" i="1"/>
  <c r="D466" i="1"/>
  <c r="D363" i="1"/>
  <c r="D338" i="1"/>
  <c r="D265" i="1"/>
  <c r="D357" i="1"/>
  <c r="D332" i="1"/>
  <c r="D262" i="1"/>
  <c r="D292" i="1"/>
  <c r="D274" i="1"/>
  <c r="D341" i="1"/>
  <c r="D301" i="1"/>
  <c r="D289" i="1"/>
  <c r="D269" i="1"/>
  <c r="D273" i="1"/>
  <c r="D312" i="1"/>
  <c r="D40" i="1"/>
  <c r="D10" i="1"/>
  <c r="D635" i="1"/>
  <c r="D628" i="1"/>
  <c r="D610" i="1"/>
  <c r="D619" i="1"/>
  <c r="D343" i="1"/>
  <c r="D243" i="1"/>
  <c r="D626" i="1"/>
  <c r="D588" i="1"/>
  <c r="D608" i="1"/>
  <c r="D570" i="1"/>
  <c r="D448" i="1"/>
  <c r="D522" i="1"/>
  <c r="D538" i="1"/>
  <c r="D460" i="1"/>
  <c r="D611" i="1"/>
  <c r="D546" i="1"/>
  <c r="D492" i="1"/>
  <c r="D602" i="1"/>
  <c r="D550" i="1"/>
  <c r="D462" i="1"/>
  <c r="D496" i="1"/>
  <c r="D599" i="1"/>
  <c r="D567" i="1"/>
  <c r="D598" i="1"/>
  <c r="D401" i="1"/>
  <c r="D519" i="1"/>
  <c r="D476" i="1"/>
  <c r="D456" i="1"/>
  <c r="D426" i="1"/>
  <c r="D398" i="1"/>
  <c r="D351" i="1"/>
  <c r="D347" i="1"/>
  <c r="D339" i="1"/>
  <c r="D430" i="1"/>
  <c r="D386" i="1"/>
  <c r="D300" i="1"/>
  <c r="D311" i="1"/>
  <c r="D296" i="1"/>
  <c r="D258" i="1"/>
  <c r="D276" i="1"/>
  <c r="D194" i="1"/>
  <c r="D255" i="1"/>
  <c r="D242" i="1"/>
  <c r="D232" i="1"/>
  <c r="D145" i="1"/>
  <c r="D173" i="1"/>
  <c r="D218" i="1"/>
  <c r="D106" i="1"/>
  <c r="D90" i="1"/>
  <c r="D122" i="1"/>
  <c r="D190" i="1"/>
  <c r="D82" i="1"/>
  <c r="D129" i="1"/>
  <c r="D162" i="1"/>
  <c r="D45" i="1"/>
  <c r="D111" i="1"/>
  <c r="D37" i="1"/>
  <c r="D36" i="1"/>
  <c r="D136" i="1"/>
  <c r="D27" i="1"/>
  <c r="D68" i="1"/>
  <c r="D49" i="1"/>
  <c r="D561" i="1"/>
  <c r="D544" i="1"/>
  <c r="D574" i="1"/>
  <c r="D583" i="1"/>
  <c r="D468" i="1"/>
  <c r="D533" i="1"/>
  <c r="D486" i="1"/>
  <c r="D473" i="1"/>
  <c r="D354" i="1"/>
  <c r="D461" i="1"/>
  <c r="D275" i="1"/>
  <c r="D455" i="1"/>
  <c r="D406" i="1"/>
  <c r="D333" i="1"/>
  <c r="D378" i="1"/>
  <c r="D278" i="1"/>
  <c r="D299" i="1"/>
  <c r="D304" i="1"/>
  <c r="D271" i="1"/>
  <c r="D317" i="1"/>
  <c r="D189" i="1"/>
  <c r="D230" i="1"/>
  <c r="D229" i="1"/>
  <c r="D201" i="1"/>
  <c r="D191" i="1"/>
  <c r="D193" i="1"/>
  <c r="D174" i="1"/>
  <c r="D83" i="1"/>
  <c r="D110" i="1"/>
  <c r="D70" i="1"/>
  <c r="D172" i="1"/>
  <c r="D76" i="1"/>
  <c r="D200" i="1"/>
  <c r="D117" i="1"/>
  <c r="D158" i="1"/>
  <c r="D208" i="1"/>
  <c r="D133" i="1"/>
  <c r="D101" i="1"/>
  <c r="D31" i="1"/>
  <c r="D132" i="1"/>
  <c r="D59" i="1"/>
  <c r="D35" i="1"/>
  <c r="D555" i="1"/>
  <c r="D480" i="1"/>
  <c r="D578" i="1"/>
  <c r="D412" i="1"/>
  <c r="D541" i="1"/>
  <c r="D494" i="1"/>
  <c r="D485" i="1"/>
  <c r="D478" i="1"/>
  <c r="D434" i="1"/>
  <c r="D315" i="1"/>
  <c r="D396" i="1"/>
  <c r="D390" i="1"/>
  <c r="D330" i="1"/>
  <c r="D372" i="1"/>
  <c r="D337" i="1"/>
  <c r="D295" i="1"/>
  <c r="D316" i="1"/>
  <c r="D410" i="1"/>
  <c r="D248" i="1"/>
  <c r="D266" i="1"/>
  <c r="D165" i="1"/>
  <c r="D223" i="1"/>
  <c r="D182" i="1"/>
  <c r="D215" i="1"/>
  <c r="D151" i="1"/>
  <c r="D19" i="1"/>
  <c r="D114" i="1"/>
  <c r="D34" i="1"/>
  <c r="D154" i="1"/>
  <c r="D220" i="1"/>
  <c r="D188" i="1"/>
  <c r="D74" i="1"/>
  <c r="D123" i="1"/>
  <c r="D198" i="1"/>
  <c r="D127" i="1"/>
  <c r="D91" i="1"/>
  <c r="D140" i="1"/>
  <c r="D21" i="1"/>
  <c r="D116" i="1"/>
  <c r="D41" i="1"/>
  <c r="D23" i="1"/>
  <c r="D457" i="1"/>
  <c r="D558" i="1"/>
  <c r="D591" i="1"/>
  <c r="D554" i="1"/>
  <c r="D427" i="1"/>
  <c r="D397" i="1"/>
  <c r="D502" i="1"/>
  <c r="D493" i="1"/>
  <c r="D413" i="1"/>
  <c r="D318" i="1"/>
  <c r="D356" i="1"/>
  <c r="D349" i="1"/>
  <c r="D303" i="1"/>
  <c r="D370" i="1"/>
  <c r="D324" i="1"/>
  <c r="D320" i="1"/>
  <c r="D319" i="1"/>
  <c r="D334" i="1"/>
  <c r="D250" i="1"/>
  <c r="D329" i="1"/>
  <c r="D270" i="1"/>
  <c r="D213" i="1"/>
  <c r="D163" i="1"/>
  <c r="D147" i="1"/>
  <c r="D221" i="1"/>
  <c r="D197" i="1"/>
  <c r="D141" i="1"/>
  <c r="D46" i="1"/>
  <c r="D118" i="1"/>
  <c r="D131" i="1"/>
  <c r="D214" i="1"/>
  <c r="D178" i="1"/>
  <c r="D210" i="1"/>
  <c r="D109" i="1"/>
  <c r="D176" i="1"/>
  <c r="D22" i="1"/>
  <c r="D79" i="1"/>
  <c r="D103" i="1"/>
  <c r="D128" i="1"/>
  <c r="D11" i="1"/>
  <c r="D108" i="1"/>
  <c r="D120" i="1"/>
  <c r="D539" i="1"/>
  <c r="D594" i="1"/>
  <c r="D563" i="1"/>
  <c r="D508" i="1"/>
  <c r="D483" i="1"/>
  <c r="D373" i="1"/>
  <c r="D510" i="1"/>
  <c r="D501" i="1"/>
  <c r="D392" i="1"/>
  <c r="D389" i="1"/>
  <c r="D345" i="1"/>
  <c r="D327" i="1"/>
  <c r="D368" i="1"/>
  <c r="D306" i="1"/>
  <c r="D326" i="1"/>
  <c r="D322" i="1"/>
  <c r="D309" i="1"/>
  <c r="D313" i="1"/>
  <c r="D285" i="1"/>
  <c r="D267" i="1"/>
  <c r="D203" i="1"/>
  <c r="D260" i="1"/>
  <c r="D155" i="1"/>
  <c r="D228" i="1"/>
  <c r="D207" i="1"/>
  <c r="D216" i="1"/>
  <c r="D20" i="1"/>
  <c r="D134" i="1"/>
  <c r="D125" i="1"/>
  <c r="D202" i="1"/>
  <c r="D98" i="1"/>
  <c r="D150" i="1"/>
  <c r="D61" i="1"/>
  <c r="D139" i="1"/>
  <c r="D67" i="1"/>
  <c r="D99" i="1"/>
  <c r="D124" i="1"/>
  <c r="D88" i="1"/>
  <c r="D100" i="1"/>
  <c r="D96" i="1"/>
  <c r="D504" i="1"/>
  <c r="D394" i="1"/>
  <c r="D491" i="1"/>
  <c r="D407" i="1"/>
  <c r="D379" i="1"/>
  <c r="D509" i="1"/>
  <c r="D336" i="1"/>
  <c r="D376" i="1"/>
  <c r="D449" i="1"/>
  <c r="D328" i="1"/>
  <c r="D302" i="1"/>
  <c r="D353" i="1"/>
  <c r="D290" i="1"/>
  <c r="D281" i="1"/>
  <c r="D277" i="1"/>
  <c r="D294" i="1"/>
  <c r="D366" i="1"/>
  <c r="D245" i="1"/>
  <c r="D209" i="1"/>
  <c r="D259" i="1"/>
  <c r="D252" i="1"/>
  <c r="D157" i="1"/>
  <c r="D231" i="1"/>
  <c r="D185" i="1"/>
  <c r="D192" i="1"/>
  <c r="D30" i="1"/>
  <c r="D42" i="1"/>
  <c r="D253" i="1"/>
  <c r="D146" i="1"/>
  <c r="D168" i="1"/>
  <c r="D186" i="1"/>
  <c r="D94" i="1"/>
  <c r="D249" i="1"/>
  <c r="D64" i="1"/>
  <c r="D119" i="1"/>
  <c r="D60" i="1"/>
  <c r="D97" i="1"/>
  <c r="D72" i="1"/>
  <c r="D75" i="1"/>
  <c r="D92" i="1"/>
  <c r="D81" i="1"/>
  <c r="D605" i="1"/>
  <c r="D587" i="1"/>
  <c r="D445" i="1"/>
  <c r="D405" i="1"/>
  <c r="D499" i="1"/>
  <c r="D444" i="1"/>
  <c r="D404" i="1"/>
  <c r="D521" i="1"/>
  <c r="D452" i="1"/>
  <c r="D438" i="1"/>
  <c r="D384" i="1"/>
  <c r="D395" i="1"/>
  <c r="D474" i="1"/>
  <c r="D272" i="1"/>
  <c r="D335" i="1"/>
  <c r="D446" i="1"/>
  <c r="D287" i="1"/>
  <c r="D282" i="1"/>
  <c r="D321" i="1"/>
  <c r="D325" i="1"/>
  <c r="D241" i="1"/>
  <c r="D279" i="1"/>
  <c r="D212" i="1"/>
  <c r="D239" i="1"/>
  <c r="D240" i="1"/>
  <c r="D234" i="1"/>
  <c r="D263" i="1"/>
  <c r="D180" i="1"/>
  <c r="D24" i="1"/>
  <c r="D50" i="1"/>
  <c r="D227" i="1"/>
  <c r="D105" i="1"/>
  <c r="D135" i="1"/>
  <c r="D160" i="1"/>
  <c r="D237" i="1"/>
  <c r="D196" i="1"/>
  <c r="D55" i="1"/>
  <c r="D115" i="1"/>
  <c r="D51" i="1"/>
  <c r="D95" i="1"/>
  <c r="D69" i="1"/>
  <c r="D56" i="1"/>
  <c r="D77" i="1"/>
  <c r="D65" i="1"/>
  <c r="D577" i="1"/>
  <c r="D581" i="1"/>
  <c r="D424" i="1"/>
  <c r="D507" i="1"/>
  <c r="D463" i="1"/>
  <c r="D421" i="1"/>
  <c r="D531" i="1"/>
  <c r="D423" i="1"/>
  <c r="D420" i="1"/>
  <c r="D342" i="1"/>
  <c r="D387" i="1"/>
  <c r="D439" i="1"/>
  <c r="D393" i="1"/>
  <c r="D350" i="1"/>
  <c r="D308" i="1"/>
  <c r="D286" i="1"/>
  <c r="D293" i="1"/>
  <c r="D305" i="1"/>
  <c r="D217" i="1"/>
  <c r="D257" i="1"/>
  <c r="D137" i="1"/>
  <c r="D236" i="1"/>
  <c r="D142" i="1"/>
  <c r="D153" i="1"/>
  <c r="D256" i="1"/>
  <c r="D126" i="1"/>
  <c r="D66" i="1"/>
  <c r="D54" i="1"/>
  <c r="D204" i="1"/>
  <c r="D87" i="1"/>
  <c r="D130" i="1"/>
  <c r="D156" i="1"/>
  <c r="D164" i="1"/>
  <c r="D225" i="1"/>
  <c r="D184" i="1"/>
  <c r="D48" i="1"/>
  <c r="D113" i="1"/>
  <c r="D43" i="1"/>
  <c r="D57" i="1"/>
  <c r="D47" i="1"/>
  <c r="D53" i="1"/>
  <c r="D52" i="1"/>
  <c r="N1" i="1" l="1"/>
  <c r="A60" i="2" l="1"/>
  <c r="B16" i="2"/>
  <c r="B14" i="2"/>
  <c r="A18" i="2"/>
  <c r="H686" i="1"/>
  <c r="H684" i="1"/>
  <c r="H682" i="1"/>
  <c r="H680" i="1"/>
  <c r="H678" i="1"/>
  <c r="H676" i="1"/>
  <c r="B48" i="2" s="1"/>
  <c r="H674" i="1"/>
  <c r="H672" i="1"/>
  <c r="H670" i="1"/>
  <c r="H668" i="1"/>
  <c r="H666" i="1"/>
  <c r="H664" i="1"/>
  <c r="H662" i="1"/>
  <c r="H660" i="1"/>
  <c r="H658" i="1"/>
  <c r="H656" i="1"/>
  <c r="H654" i="1"/>
  <c r="H652" i="1"/>
  <c r="H650" i="1"/>
  <c r="H648" i="1"/>
  <c r="B60" i="2" l="1"/>
  <c r="B18" i="2"/>
  <c r="K11" i="4" l="1"/>
  <c r="K18" i="4"/>
  <c r="K21" i="4"/>
  <c r="K28" i="4" s="1"/>
  <c r="A16" i="2" l="1"/>
  <c r="A14" i="2"/>
  <c r="B622" i="1" l="1"/>
  <c r="B523" i="1"/>
  <c r="B345" i="1"/>
  <c r="B401" i="1"/>
  <c r="B467" i="1"/>
  <c r="B158" i="1"/>
  <c r="B338" i="1"/>
  <c r="B234" i="1"/>
  <c r="B395" i="1"/>
  <c r="B394" i="1"/>
  <c r="B305" i="1"/>
  <c r="B190" i="1"/>
  <c r="B636" i="1"/>
  <c r="B65" i="1"/>
  <c r="B525" i="1"/>
  <c r="B287" i="1"/>
  <c r="B617" i="1"/>
  <c r="B88" i="1"/>
  <c r="B249" i="1"/>
  <c r="B325" i="1"/>
  <c r="B194" i="1"/>
  <c r="B197" i="1"/>
  <c r="B183" i="1"/>
  <c r="B502" i="1"/>
  <c r="B111" i="1"/>
  <c r="B262" i="1"/>
  <c r="B513" i="1"/>
  <c r="B544" i="1"/>
  <c r="B97" i="1"/>
  <c r="B152" i="1"/>
  <c r="B106" i="1"/>
  <c r="B524" i="1"/>
  <c r="B466" i="1"/>
  <c r="B549" i="1"/>
  <c r="B511" i="1"/>
  <c r="B225" i="1"/>
  <c r="B131" i="1"/>
  <c r="B438" i="1"/>
  <c r="B588" i="1"/>
  <c r="B62" i="1"/>
  <c r="B404" i="1"/>
  <c r="B347" i="1"/>
  <c r="B446" i="1"/>
  <c r="B406" i="1"/>
  <c r="B276" i="1"/>
  <c r="B616" i="1"/>
  <c r="B244" i="1"/>
  <c r="B400" i="1"/>
  <c r="B472" i="1"/>
  <c r="B36" i="1"/>
  <c r="B490" i="1"/>
  <c r="B377" i="1"/>
  <c r="B49" i="1"/>
  <c r="B78" i="1"/>
  <c r="B315" i="1"/>
  <c r="B130" i="1"/>
  <c r="B450" i="1"/>
  <c r="B350" i="1"/>
  <c r="B494" i="1"/>
  <c r="B238" i="1"/>
  <c r="B603" i="1"/>
  <c r="B212" i="1"/>
  <c r="B148" i="1"/>
  <c r="B74" i="1"/>
  <c r="B621" i="1"/>
  <c r="B144" i="1"/>
  <c r="B275" i="1"/>
  <c r="B161" i="1"/>
  <c r="B607" i="1"/>
  <c r="B245" i="1"/>
  <c r="B514" i="1"/>
  <c r="B301" i="1"/>
  <c r="B418" i="1"/>
  <c r="B626" i="1"/>
  <c r="B608" i="1"/>
  <c r="B289" i="1"/>
  <c r="B176" i="1"/>
  <c r="B459" i="1"/>
  <c r="B553" i="1"/>
  <c r="B165" i="1"/>
  <c r="B132" i="1"/>
  <c r="B495" i="1"/>
  <c r="B268" i="1"/>
  <c r="B251" i="1"/>
  <c r="B449" i="1"/>
  <c r="B336" i="1"/>
  <c r="B343" i="1"/>
  <c r="B390" i="1"/>
  <c r="B213" i="1"/>
  <c r="B426" i="1"/>
  <c r="B506" i="1"/>
  <c r="B590" i="1"/>
  <c r="B22" i="1"/>
  <c r="B624" i="1"/>
  <c r="B512" i="1"/>
  <c r="B260" i="1"/>
  <c r="B382" i="1"/>
  <c r="B184" i="1"/>
  <c r="B93" i="1"/>
  <c r="B69" i="1"/>
  <c r="B383" i="1"/>
  <c r="B15" i="1"/>
  <c r="B242" i="1"/>
  <c r="B34" i="1"/>
  <c r="B137" i="1"/>
  <c r="B87" i="1"/>
  <c r="B57" i="1"/>
  <c r="B75" i="1"/>
  <c r="B228" i="1"/>
  <c r="B85" i="1"/>
  <c r="B369" i="1"/>
  <c r="B565" i="1"/>
  <c r="B109" i="1"/>
  <c r="B596" i="1"/>
  <c r="B295" i="1"/>
  <c r="B448" i="1"/>
  <c r="B235" i="1"/>
  <c r="B474" i="1"/>
  <c r="B312" i="1"/>
  <c r="B578" i="1"/>
  <c r="B516" i="1"/>
  <c r="B24" i="1"/>
  <c r="B327" i="1"/>
  <c r="B468" i="1"/>
  <c r="B243" i="1"/>
  <c r="B629" i="1"/>
  <c r="B71" i="1"/>
  <c r="B481" i="1"/>
  <c r="B627" i="1"/>
  <c r="B101" i="1"/>
  <c r="B217" i="1"/>
  <c r="B360" i="1"/>
  <c r="B435" i="1"/>
  <c r="B103" i="1"/>
  <c r="B610" i="1"/>
  <c r="B519" i="1"/>
  <c r="B541" i="1"/>
  <c r="B405" i="1"/>
  <c r="B253" i="1"/>
  <c r="B172" i="1"/>
  <c r="B452" i="1"/>
  <c r="B11" i="1"/>
  <c r="B414" i="1"/>
  <c r="B201" i="1"/>
  <c r="B407" i="1"/>
  <c r="B430" i="1"/>
  <c r="B399" i="1"/>
  <c r="B163" i="1"/>
  <c r="B337" i="1"/>
  <c r="B432" i="1"/>
  <c r="B296" i="1"/>
  <c r="B264" i="1"/>
  <c r="B328" i="1"/>
  <c r="B270" i="1"/>
  <c r="B398" i="1"/>
  <c r="B202" i="1"/>
  <c r="B561" i="1"/>
  <c r="B454" i="1"/>
  <c r="B96" i="1"/>
  <c r="B409" i="1"/>
  <c r="B619" i="1"/>
  <c r="B376" i="1"/>
  <c r="B304" i="1"/>
  <c r="B455" i="1"/>
  <c r="B205" i="1"/>
  <c r="B599" i="1"/>
  <c r="B582" i="1"/>
  <c r="B282" i="1"/>
  <c r="B61" i="1"/>
  <c r="B319" i="1"/>
  <c r="B331" i="1"/>
  <c r="B94" i="1"/>
  <c r="B562" i="1"/>
  <c r="B584" i="1"/>
  <c r="B631" i="1"/>
  <c r="B102" i="1"/>
  <c r="B536" i="1"/>
  <c r="B441" i="1"/>
  <c r="B387" i="1"/>
  <c r="B134" i="1"/>
  <c r="B563" i="1"/>
  <c r="B255" i="1"/>
  <c r="B41" i="1"/>
  <c r="B294" i="1"/>
  <c r="B521" i="1"/>
  <c r="B66" i="1"/>
  <c r="B422" i="1"/>
  <c r="B84" i="1"/>
  <c r="B52" i="1"/>
  <c r="B589" i="1"/>
  <c r="B462" i="1"/>
  <c r="B632" i="1"/>
  <c r="B166" i="1"/>
  <c r="B379" i="1"/>
  <c r="B445" i="1"/>
  <c r="B447" i="1"/>
  <c r="B615" i="1"/>
  <c r="B358" i="1"/>
  <c r="B164" i="1"/>
  <c r="B146" i="1"/>
  <c r="B110" i="1"/>
  <c r="B281" i="1"/>
  <c r="B378" i="1"/>
  <c r="B326" i="1"/>
  <c r="B309" i="1"/>
  <c r="B21" i="1"/>
  <c r="B233" i="1"/>
  <c r="B346" i="1"/>
  <c r="B300" i="1"/>
  <c r="B124" i="1"/>
  <c r="B492" i="1"/>
  <c r="B451" i="1"/>
  <c r="B415" i="1"/>
  <c r="B469" i="1"/>
  <c r="B246" i="1"/>
  <c r="B221" i="1"/>
  <c r="B263" i="1"/>
  <c r="B89" i="1"/>
  <c r="B174" i="1"/>
  <c r="B526" i="1"/>
  <c r="B329" i="1"/>
  <c r="B191" i="1"/>
  <c r="B277" i="1"/>
  <c r="B139" i="1"/>
  <c r="B154" i="1"/>
  <c r="B500" i="1"/>
  <c r="B53" i="1"/>
  <c r="B381" i="1"/>
  <c r="B307" i="1"/>
  <c r="B143" i="1"/>
  <c r="B303" i="1"/>
  <c r="B230" i="1"/>
  <c r="B475" i="1"/>
  <c r="B120" i="1"/>
  <c r="B535" i="1"/>
  <c r="B20" i="1"/>
  <c r="B310" i="1"/>
  <c r="B614" i="1"/>
  <c r="B419" i="1"/>
  <c r="B434" i="1"/>
  <c r="B18" i="1"/>
  <c r="B46" i="1"/>
  <c r="B465" i="1"/>
  <c r="B156" i="1"/>
  <c r="B203" i="1"/>
  <c r="B83" i="1"/>
  <c r="B444" i="1"/>
  <c r="B427" i="1"/>
  <c r="B485" i="1"/>
  <c r="B388" i="1"/>
  <c r="B153" i="1"/>
  <c r="B35" i="1"/>
  <c r="B70" i="1"/>
  <c r="B51" i="1"/>
  <c r="B440" i="1"/>
  <c r="B306" i="1"/>
  <c r="B19" i="1"/>
  <c r="B408" i="1"/>
  <c r="B595" i="1"/>
  <c r="B480" i="1"/>
  <c r="B316" i="1"/>
  <c r="B471" i="1"/>
  <c r="B363" i="1"/>
  <c r="B361" i="1"/>
  <c r="B412" i="1"/>
  <c r="B431" i="1"/>
  <c r="B587" i="1"/>
  <c r="B210" i="1"/>
  <c r="B214" i="1"/>
  <c r="B123" i="1"/>
  <c r="B261" i="1"/>
  <c r="B128" i="1"/>
  <c r="B254" i="1"/>
  <c r="B231" i="1"/>
  <c r="B568" i="1"/>
  <c r="B461" i="1"/>
  <c r="B380" i="1"/>
  <c r="B489" i="1"/>
  <c r="B280" i="1"/>
  <c r="B375" i="1"/>
  <c r="B609" i="1"/>
  <c r="B272" i="1"/>
  <c r="B517" i="1"/>
  <c r="B437" i="1"/>
  <c r="B583" i="1"/>
  <c r="B138" i="1"/>
  <c r="B593" i="1"/>
  <c r="B478" i="1"/>
  <c r="B269" i="1"/>
  <c r="B17" i="1"/>
  <c r="B288" i="1"/>
  <c r="B557" i="1"/>
  <c r="B538" i="1"/>
  <c r="B623" i="1"/>
  <c r="B125" i="1"/>
  <c r="B117" i="1"/>
  <c r="B625" i="1"/>
  <c r="B292" i="1"/>
  <c r="B79" i="1"/>
  <c r="B429" i="1"/>
  <c r="B349" i="1"/>
  <c r="B547" i="1"/>
  <c r="B496" i="1"/>
  <c r="B308" i="1"/>
  <c r="B232" i="1"/>
  <c r="B585" i="1"/>
  <c r="B324" i="1"/>
  <c r="B321" i="1"/>
  <c r="B92" i="1"/>
  <c r="B420" i="1"/>
  <c r="B133" i="1"/>
  <c r="B55" i="1"/>
  <c r="B239" i="1"/>
  <c r="B273" i="1"/>
  <c r="B43" i="1"/>
  <c r="B293" i="1"/>
  <c r="B613" i="1"/>
  <c r="B424" i="1"/>
  <c r="B355" i="1"/>
  <c r="B520" i="1"/>
  <c r="B598" i="1"/>
  <c r="B193" i="1"/>
  <c r="B351" i="1"/>
  <c r="B352" i="1"/>
  <c r="B240" i="1"/>
  <c r="B38" i="1"/>
  <c r="B442" i="1"/>
  <c r="B198" i="1"/>
  <c r="B580" i="1"/>
  <c r="B359" i="1"/>
  <c r="B285" i="1"/>
  <c r="B200" i="1"/>
  <c r="B31" i="1"/>
  <c r="B586" i="1"/>
  <c r="B151" i="1"/>
  <c r="B497" i="1"/>
  <c r="B290" i="1"/>
  <c r="B539" i="1"/>
  <c r="B218" i="1"/>
  <c r="B320" i="1"/>
  <c r="B322" i="1"/>
  <c r="B302" i="1"/>
  <c r="B73" i="1"/>
  <c r="B372" i="1"/>
  <c r="B460" i="1"/>
  <c r="B570" i="1"/>
  <c r="B115" i="1"/>
  <c r="B384" i="1"/>
  <c r="B335" i="1"/>
  <c r="B550" i="1"/>
  <c r="B314" i="1"/>
  <c r="B181" i="1"/>
  <c r="B479" i="1"/>
  <c r="B484" i="1"/>
  <c r="B283" i="1"/>
  <c r="B620" i="1"/>
  <c r="B628" i="1"/>
  <c r="B510" i="1"/>
  <c r="B458" i="1"/>
  <c r="B332" i="1"/>
  <c r="B488" i="1"/>
  <c r="B618" i="1"/>
  <c r="B402" i="1"/>
  <c r="B425" i="1"/>
  <c r="B371" i="1"/>
  <c r="B48" i="1"/>
  <c r="B297" i="1"/>
  <c r="B411" i="1"/>
  <c r="B195" i="1"/>
  <c r="B581" i="1"/>
  <c r="B508" i="1"/>
  <c r="B602" i="1"/>
  <c r="B63" i="1"/>
  <c r="B385" i="1"/>
  <c r="B342" i="1"/>
  <c r="B567" i="1"/>
  <c r="B417" i="1"/>
  <c r="B291" i="1"/>
  <c r="B476" i="1"/>
  <c r="B540" i="1"/>
  <c r="B456" i="1"/>
  <c r="B30" i="1"/>
  <c r="B252" i="1"/>
  <c r="B119" i="1"/>
  <c r="B341" i="1"/>
  <c r="B606" i="1"/>
  <c r="B76" i="1"/>
  <c r="B299" i="1"/>
  <c r="B178" i="1"/>
  <c r="B33" i="1"/>
  <c r="B601" i="1"/>
  <c r="B477" i="1"/>
  <c r="B14" i="1"/>
  <c r="B186" i="1"/>
  <c r="B27" i="1"/>
  <c r="B640" i="1"/>
  <c r="B362" i="1"/>
  <c r="B560" i="1"/>
  <c r="B505" i="1"/>
  <c r="B542" i="1"/>
  <c r="B259" i="1"/>
  <c r="B330" i="1"/>
  <c r="B23" i="1"/>
  <c r="B566" i="1"/>
  <c r="B373" i="1"/>
  <c r="B90" i="1"/>
  <c r="B533" i="1"/>
  <c r="B416" i="1"/>
  <c r="B188" i="1"/>
  <c r="B241" i="1"/>
  <c r="B548" i="1"/>
  <c r="B12" i="1"/>
  <c r="B108" i="1"/>
  <c r="B611" i="1"/>
  <c r="B518" i="1"/>
  <c r="B532" i="1"/>
  <c r="B464" i="1"/>
  <c r="B591" i="1"/>
  <c r="B368" i="1"/>
  <c r="B597" i="1"/>
  <c r="B99" i="1"/>
  <c r="B334" i="1"/>
  <c r="B250" i="1"/>
  <c r="B483" i="1"/>
  <c r="B267" i="1"/>
  <c r="B504" i="1"/>
  <c r="B531" i="1"/>
  <c r="B211" i="1"/>
  <c r="B266" i="1"/>
  <c r="B333" i="1"/>
  <c r="B136" i="1"/>
  <c r="B604" i="1"/>
  <c r="B112" i="1"/>
  <c r="B397" i="1"/>
  <c r="B209" i="1"/>
  <c r="B515" i="1"/>
  <c r="B366" i="1"/>
  <c r="B552" i="1"/>
  <c r="B187" i="1"/>
  <c r="B592" i="1"/>
  <c r="B113" i="1"/>
  <c r="B522" i="1"/>
  <c r="B353" i="1"/>
  <c r="B436" i="1"/>
  <c r="B453" i="1"/>
  <c r="B311" i="1"/>
  <c r="B107" i="1"/>
  <c r="B82" i="1"/>
  <c r="B118" i="1"/>
  <c r="B556" i="1"/>
  <c r="B498" i="1"/>
  <c r="B58" i="1"/>
  <c r="B386" i="1"/>
  <c r="B286" i="1"/>
  <c r="B344" i="1"/>
  <c r="B126" i="1"/>
  <c r="B428" i="1"/>
  <c r="B600" i="1"/>
  <c r="B638" i="1"/>
  <c r="B473" i="1"/>
  <c r="B421" i="1"/>
  <c r="B501" i="1"/>
  <c r="B220" i="1"/>
  <c r="B25" i="1"/>
  <c r="B633" i="1"/>
  <c r="B396" i="1"/>
  <c r="B555" i="1"/>
  <c r="B491" i="1"/>
  <c r="B558" i="1"/>
  <c r="B487" i="1"/>
  <c r="B279" i="1"/>
  <c r="B493" i="1"/>
  <c r="B509" i="1"/>
  <c r="B323" i="1"/>
  <c r="B129" i="1"/>
  <c r="B208" i="1"/>
  <c r="B534" i="1"/>
  <c r="B340" i="1"/>
  <c r="B284" i="1"/>
  <c r="B410" i="1"/>
  <c r="B223" i="1"/>
  <c r="B265" i="1"/>
  <c r="B317" i="1"/>
  <c r="B271" i="1"/>
  <c r="B222" i="1"/>
  <c r="B149" i="1"/>
  <c r="B142" i="1"/>
  <c r="B224" i="1"/>
  <c r="B278" i="1"/>
  <c r="B503" i="1"/>
  <c r="B313" i="1"/>
  <c r="B318" i="1"/>
  <c r="B635" i="1"/>
  <c r="B258" i="1"/>
  <c r="B95" i="1"/>
  <c r="B370" i="1"/>
  <c r="B605" i="1"/>
  <c r="B499" i="1"/>
  <c r="B64" i="1"/>
  <c r="B551" i="1"/>
  <c r="B182" i="1"/>
  <c r="B463" i="1"/>
  <c r="B367" i="1"/>
  <c r="B433" i="1"/>
  <c r="B575" i="1"/>
  <c r="B42" i="1"/>
  <c r="B236" i="1"/>
  <c r="B91" i="1"/>
  <c r="B594" i="1"/>
  <c r="B439" i="1"/>
  <c r="B37" i="1"/>
  <c r="B169" i="1"/>
  <c r="B168" i="1"/>
  <c r="B248" i="1"/>
  <c r="B443" i="1"/>
  <c r="B507" i="1"/>
  <c r="B256" i="1"/>
  <c r="B274" i="1"/>
  <c r="B237" i="1"/>
  <c r="B40" i="1"/>
  <c r="B482" i="1"/>
  <c r="B155" i="1"/>
  <c r="B403" i="1"/>
  <c r="B140" i="1"/>
  <c r="B393" i="1"/>
  <c r="B229" i="1"/>
  <c r="B574" i="1"/>
  <c r="B257" i="1"/>
  <c r="B54" i="1"/>
  <c r="B357" i="1"/>
  <c r="B28" i="1"/>
  <c r="B634" i="1"/>
  <c r="N537" i="1" l="1"/>
  <c r="N227" i="1"/>
  <c r="A58" i="2"/>
  <c r="A56" i="2"/>
  <c r="A54" i="2"/>
  <c r="A52" i="2"/>
  <c r="A46" i="2"/>
  <c r="A42" i="2"/>
  <c r="A40" i="2"/>
  <c r="A38" i="2"/>
  <c r="A36" i="2"/>
  <c r="A34" i="2"/>
  <c r="A32" i="2"/>
  <c r="A30" i="2"/>
  <c r="A28" i="2"/>
  <c r="A26" i="2"/>
  <c r="A24" i="2"/>
  <c r="A22" i="2"/>
  <c r="A20" i="2"/>
  <c r="A10" i="2"/>
  <c r="N196" i="1" l="1"/>
  <c r="N356" i="1"/>
  <c r="N365" i="1"/>
  <c r="N207" i="1"/>
  <c r="N204" i="1"/>
  <c r="N348" i="1"/>
  <c r="N157" i="1"/>
  <c r="N470" i="1"/>
  <c r="N177" i="1"/>
  <c r="N98" i="1"/>
  <c r="N175" i="1"/>
  <c r="N100" i="1"/>
  <c r="N45" i="1"/>
  <c r="N423" i="1"/>
  <c r="N50" i="1"/>
  <c r="N192" i="1"/>
  <c r="N569" i="1"/>
  <c r="N167" i="1"/>
  <c r="N77" i="1"/>
  <c r="N122" i="1"/>
  <c r="N47" i="1"/>
  <c r="N392" i="1"/>
  <c r="N413" i="1"/>
  <c r="N26" i="1"/>
  <c r="N486" i="1"/>
  <c r="N67" i="1"/>
  <c r="N145" i="1"/>
  <c r="N612" i="1"/>
  <c r="N226" i="1"/>
  <c r="N364" i="1"/>
  <c r="N86" i="1"/>
  <c r="N121" i="1"/>
  <c r="N391" i="1"/>
  <c r="N630" i="1"/>
  <c r="N529" i="1"/>
  <c r="N339" i="1"/>
  <c r="N68" i="1"/>
  <c r="N127" i="1"/>
  <c r="N639" i="1"/>
  <c r="N16" i="1"/>
  <c r="N105" i="1"/>
  <c r="N173" i="1"/>
  <c r="N530" i="1"/>
  <c r="N247" i="1"/>
  <c r="N564" i="1"/>
  <c r="N374" i="1"/>
  <c r="N206" i="1"/>
  <c r="N10" i="1"/>
  <c r="N546" i="1"/>
  <c r="N29" i="1"/>
  <c r="N104" i="1"/>
  <c r="N354" i="1"/>
  <c r="N135" i="1"/>
  <c r="N576" i="1"/>
  <c r="N116" i="1"/>
  <c r="N80" i="1"/>
  <c r="N572" i="1"/>
  <c r="N528" i="1"/>
  <c r="N527" i="1"/>
  <c r="N571" i="1"/>
  <c r="N243" i="1"/>
  <c r="N541" i="1"/>
  <c r="N407" i="1"/>
  <c r="N328" i="1"/>
  <c r="N619" i="1"/>
  <c r="N61" i="1"/>
  <c r="N536" i="1"/>
  <c r="N521" i="1"/>
  <c r="N166" i="1"/>
  <c r="N110" i="1"/>
  <c r="N300" i="1"/>
  <c r="N263" i="1"/>
  <c r="N154" i="1"/>
  <c r="N475" i="1"/>
  <c r="N18" i="1"/>
  <c r="N485" i="1"/>
  <c r="N19" i="1"/>
  <c r="N412" i="1"/>
  <c r="N254" i="1"/>
  <c r="N609" i="1"/>
  <c r="N269" i="1"/>
  <c r="N625" i="1"/>
  <c r="N232" i="1"/>
  <c r="N239" i="1"/>
  <c r="N598" i="1"/>
  <c r="N580" i="1"/>
  <c r="N290" i="1"/>
  <c r="N460" i="1"/>
  <c r="N479" i="1"/>
  <c r="N488" i="1"/>
  <c r="N195" i="1"/>
  <c r="N417" i="1"/>
  <c r="N341" i="1"/>
  <c r="N14" i="1"/>
  <c r="N259" i="1"/>
  <c r="N188" i="1"/>
  <c r="N464" i="1"/>
  <c r="N267" i="1"/>
  <c r="N112" i="1"/>
  <c r="N113" i="1"/>
  <c r="N118" i="1"/>
  <c r="N428" i="1"/>
  <c r="N493" i="1"/>
  <c r="N410" i="1"/>
  <c r="N224" i="1"/>
  <c r="N370" i="1"/>
  <c r="N433" i="1"/>
  <c r="N169" i="1"/>
  <c r="N40" i="1"/>
  <c r="N257" i="1"/>
  <c r="N509" i="1"/>
  <c r="N278" i="1"/>
  <c r="N575" i="1"/>
  <c r="N622" i="1"/>
  <c r="N467" i="1"/>
  <c r="N395" i="1"/>
  <c r="N636" i="1"/>
  <c r="N617" i="1"/>
  <c r="N194" i="1"/>
  <c r="N111" i="1"/>
  <c r="N97" i="1"/>
  <c r="N466" i="1"/>
  <c r="N131" i="1"/>
  <c r="N404" i="1"/>
  <c r="N276" i="1"/>
  <c r="N472" i="1"/>
  <c r="N49" i="1"/>
  <c r="N450" i="1"/>
  <c r="N603" i="1"/>
  <c r="N621" i="1"/>
  <c r="N607" i="1"/>
  <c r="N418" i="1"/>
  <c r="N176" i="1"/>
  <c r="N132" i="1"/>
  <c r="N449" i="1"/>
  <c r="N213" i="1"/>
  <c r="N22" i="1"/>
  <c r="N382" i="1"/>
  <c r="N383" i="1"/>
  <c r="N137" i="1"/>
  <c r="N228" i="1"/>
  <c r="N109" i="1"/>
  <c r="N235" i="1"/>
  <c r="N516" i="1"/>
  <c r="N627" i="1"/>
  <c r="N435" i="1"/>
  <c r="N452" i="1"/>
  <c r="N337" i="1"/>
  <c r="N561" i="1"/>
  <c r="N205" i="1"/>
  <c r="N562" i="1"/>
  <c r="N563" i="1"/>
  <c r="N52" i="1"/>
  <c r="N615" i="1"/>
  <c r="N309" i="1"/>
  <c r="N415" i="1"/>
  <c r="N329" i="1"/>
  <c r="N307" i="1"/>
  <c r="N310" i="1"/>
  <c r="N203" i="1"/>
  <c r="N70" i="1"/>
  <c r="N316" i="1"/>
  <c r="N214" i="1"/>
  <c r="N380" i="1"/>
  <c r="N583" i="1"/>
  <c r="N538" i="1"/>
  <c r="N349" i="1"/>
  <c r="N92" i="1"/>
  <c r="N613" i="1"/>
  <c r="N240" i="1"/>
  <c r="N31" i="1"/>
  <c r="N322" i="1"/>
  <c r="N335" i="1"/>
  <c r="N628" i="1"/>
  <c r="N371" i="1"/>
  <c r="N63" i="1"/>
  <c r="N456" i="1"/>
  <c r="N178" i="1"/>
  <c r="N362" i="1"/>
  <c r="N373" i="1"/>
  <c r="N108" i="1"/>
  <c r="N99" i="1"/>
  <c r="N266" i="1"/>
  <c r="N366" i="1"/>
  <c r="N453" i="1"/>
  <c r="N386" i="1"/>
  <c r="N421" i="1"/>
  <c r="N491" i="1"/>
  <c r="N208" i="1"/>
  <c r="N271" i="1"/>
  <c r="N318" i="1"/>
  <c r="N551" i="1"/>
  <c r="N91" i="1"/>
  <c r="N507" i="1"/>
  <c r="N140" i="1"/>
  <c r="N634" i="1"/>
  <c r="N223" i="1"/>
  <c r="N605" i="1"/>
  <c r="N589" i="1"/>
  <c r="N281" i="1"/>
  <c r="N124" i="1"/>
  <c r="N89" i="1"/>
  <c r="N500" i="1"/>
  <c r="N120" i="1"/>
  <c r="N46" i="1"/>
  <c r="N388" i="1"/>
  <c r="N408" i="1"/>
  <c r="N431" i="1"/>
  <c r="N231" i="1"/>
  <c r="N272" i="1"/>
  <c r="N17" i="1"/>
  <c r="N292" i="1"/>
  <c r="N585" i="1"/>
  <c r="N273" i="1"/>
  <c r="N193" i="1"/>
  <c r="N359" i="1"/>
  <c r="N539" i="1"/>
  <c r="N570" i="1"/>
  <c r="N484" i="1"/>
  <c r="N618" i="1"/>
  <c r="N581" i="1"/>
  <c r="N291" i="1"/>
  <c r="N606" i="1"/>
  <c r="N186" i="1"/>
  <c r="N330" i="1"/>
  <c r="N241" i="1"/>
  <c r="N591" i="1"/>
  <c r="N504" i="1"/>
  <c r="N397" i="1"/>
  <c r="N522" i="1"/>
  <c r="N556" i="1"/>
  <c r="N600" i="1"/>
  <c r="N633" i="1"/>
  <c r="N534" i="1"/>
  <c r="N635" i="1"/>
  <c r="N523" i="1"/>
  <c r="N158" i="1"/>
  <c r="N394" i="1"/>
  <c r="N65" i="1"/>
  <c r="N88" i="1"/>
  <c r="N197" i="1"/>
  <c r="N262" i="1"/>
  <c r="N152" i="1"/>
  <c r="N549" i="1"/>
  <c r="N438" i="1"/>
  <c r="N347" i="1"/>
  <c r="N616" i="1"/>
  <c r="N36" i="1"/>
  <c r="N78" i="1"/>
  <c r="N350" i="1"/>
  <c r="N212" i="1"/>
  <c r="N144" i="1"/>
  <c r="N245" i="1"/>
  <c r="N626" i="1"/>
  <c r="N459" i="1"/>
  <c r="N495" i="1"/>
  <c r="N336" i="1"/>
  <c r="N426" i="1"/>
  <c r="N624" i="1"/>
  <c r="N184" i="1"/>
  <c r="N15" i="1"/>
  <c r="N87" i="1"/>
  <c r="N85" i="1"/>
  <c r="N596" i="1"/>
  <c r="N474" i="1"/>
  <c r="N24" i="1"/>
  <c r="N629" i="1"/>
  <c r="N101" i="1"/>
  <c r="N103" i="1"/>
  <c r="N405" i="1"/>
  <c r="N11" i="1"/>
  <c r="N430" i="1"/>
  <c r="N432" i="1"/>
  <c r="N270" i="1"/>
  <c r="N454" i="1"/>
  <c r="N376" i="1"/>
  <c r="N599" i="1"/>
  <c r="N319" i="1"/>
  <c r="N584" i="1"/>
  <c r="N441" i="1"/>
  <c r="N255" i="1"/>
  <c r="N66" i="1"/>
  <c r="N379" i="1"/>
  <c r="N358" i="1"/>
  <c r="N21" i="1"/>
  <c r="N469" i="1"/>
  <c r="N191" i="1"/>
  <c r="N143" i="1"/>
  <c r="N614" i="1"/>
  <c r="N83" i="1"/>
  <c r="N51" i="1"/>
  <c r="N471" i="1"/>
  <c r="N123" i="1"/>
  <c r="N489" i="1"/>
  <c r="N138" i="1"/>
  <c r="N623" i="1"/>
  <c r="N547" i="1"/>
  <c r="N420" i="1"/>
  <c r="N424" i="1"/>
  <c r="N38" i="1"/>
  <c r="N586" i="1"/>
  <c r="N302" i="1"/>
  <c r="N550" i="1"/>
  <c r="N510" i="1"/>
  <c r="N48" i="1"/>
  <c r="N385" i="1"/>
  <c r="N30" i="1"/>
  <c r="N33" i="1"/>
  <c r="N560" i="1"/>
  <c r="N90" i="1"/>
  <c r="N611" i="1"/>
  <c r="N334" i="1"/>
  <c r="N333" i="1"/>
  <c r="N552" i="1"/>
  <c r="N311" i="1"/>
  <c r="N286" i="1"/>
  <c r="N501" i="1"/>
  <c r="N558" i="1"/>
  <c r="N222" i="1"/>
  <c r="N182" i="1"/>
  <c r="N41" i="1"/>
  <c r="N445" i="1"/>
  <c r="N378" i="1"/>
  <c r="N492" i="1"/>
  <c r="N174" i="1"/>
  <c r="N53" i="1"/>
  <c r="N535" i="1"/>
  <c r="N465" i="1"/>
  <c r="N153" i="1"/>
  <c r="N595" i="1"/>
  <c r="N587" i="1"/>
  <c r="N568" i="1"/>
  <c r="N517" i="1"/>
  <c r="N288" i="1"/>
  <c r="N496" i="1"/>
  <c r="N133" i="1"/>
  <c r="N355" i="1"/>
  <c r="N442" i="1"/>
  <c r="N151" i="1"/>
  <c r="N73" i="1"/>
  <c r="N314" i="1"/>
  <c r="N283" i="1"/>
  <c r="N402" i="1"/>
  <c r="N508" i="1"/>
  <c r="N476" i="1"/>
  <c r="N76" i="1"/>
  <c r="N27" i="1"/>
  <c r="N23" i="1"/>
  <c r="N548" i="1"/>
  <c r="N368" i="1"/>
  <c r="N531" i="1"/>
  <c r="N209" i="1"/>
  <c r="N353" i="1"/>
  <c r="N498" i="1"/>
  <c r="N638" i="1"/>
  <c r="N396" i="1"/>
  <c r="N323" i="1"/>
  <c r="N265" i="1"/>
  <c r="N503" i="1"/>
  <c r="N499" i="1"/>
  <c r="N345" i="1"/>
  <c r="N338" i="1"/>
  <c r="N305" i="1"/>
  <c r="N525" i="1"/>
  <c r="N249" i="1"/>
  <c r="N183" i="1"/>
  <c r="N513" i="1"/>
  <c r="N106" i="1"/>
  <c r="N511" i="1"/>
  <c r="N588" i="1"/>
  <c r="N446" i="1"/>
  <c r="N244" i="1"/>
  <c r="N490" i="1"/>
  <c r="N315" i="1"/>
  <c r="N494" i="1"/>
  <c r="N148" i="1"/>
  <c r="N275" i="1"/>
  <c r="N514" i="1"/>
  <c r="N608" i="1"/>
  <c r="N553" i="1"/>
  <c r="N268" i="1"/>
  <c r="N343" i="1"/>
  <c r="N506" i="1"/>
  <c r="N512" i="1"/>
  <c r="N93" i="1"/>
  <c r="N242" i="1"/>
  <c r="N57" i="1"/>
  <c r="N369" i="1"/>
  <c r="N295" i="1"/>
  <c r="N312" i="1"/>
  <c r="N327" i="1"/>
  <c r="N71" i="1"/>
  <c r="N217" i="1"/>
  <c r="N610" i="1"/>
  <c r="N253" i="1"/>
  <c r="N414" i="1"/>
  <c r="N399" i="1"/>
  <c r="N296" i="1"/>
  <c r="N398" i="1"/>
  <c r="N96" i="1"/>
  <c r="N304" i="1"/>
  <c r="N582" i="1"/>
  <c r="N331" i="1"/>
  <c r="N631" i="1"/>
  <c r="N387" i="1"/>
  <c r="N422" i="1"/>
  <c r="N462" i="1"/>
  <c r="N164" i="1"/>
  <c r="N233" i="1"/>
  <c r="N246" i="1"/>
  <c r="N277" i="1"/>
  <c r="N303" i="1"/>
  <c r="N419" i="1"/>
  <c r="N444" i="1"/>
  <c r="N440" i="1"/>
  <c r="N363" i="1"/>
  <c r="N261" i="1"/>
  <c r="N280" i="1"/>
  <c r="N593" i="1"/>
  <c r="N125" i="1"/>
  <c r="N79" i="1"/>
  <c r="N324" i="1"/>
  <c r="N43" i="1"/>
  <c r="N351" i="1"/>
  <c r="N285" i="1"/>
  <c r="N218" i="1"/>
  <c r="N115" i="1"/>
  <c r="N458" i="1"/>
  <c r="N297" i="1"/>
  <c r="N342" i="1"/>
  <c r="N252" i="1"/>
  <c r="N601" i="1"/>
  <c r="N505" i="1"/>
  <c r="N533" i="1"/>
  <c r="N518" i="1"/>
  <c r="N250" i="1"/>
  <c r="N136" i="1"/>
  <c r="N187" i="1"/>
  <c r="N107" i="1"/>
  <c r="N344" i="1"/>
  <c r="N220" i="1"/>
  <c r="N487" i="1"/>
  <c r="N340" i="1"/>
  <c r="N149" i="1"/>
  <c r="N258" i="1"/>
  <c r="N94" i="1"/>
  <c r="N134" i="1"/>
  <c r="N84" i="1"/>
  <c r="N447" i="1"/>
  <c r="N326" i="1"/>
  <c r="N451" i="1"/>
  <c r="N139" i="1"/>
  <c r="N230" i="1"/>
  <c r="N434" i="1"/>
  <c r="N427" i="1"/>
  <c r="N306" i="1"/>
  <c r="N361" i="1"/>
  <c r="N128" i="1"/>
  <c r="N375" i="1"/>
  <c r="N478" i="1"/>
  <c r="N117" i="1"/>
  <c r="N308" i="1"/>
  <c r="N55" i="1"/>
  <c r="N520" i="1"/>
  <c r="N198" i="1"/>
  <c r="N497" i="1"/>
  <c r="N372" i="1"/>
  <c r="N181" i="1"/>
  <c r="N332" i="1"/>
  <c r="N411" i="1"/>
  <c r="N567" i="1"/>
  <c r="N119" i="1"/>
  <c r="N477" i="1"/>
  <c r="N542" i="1"/>
  <c r="N416" i="1"/>
  <c r="N532" i="1"/>
  <c r="N483" i="1"/>
  <c r="N604" i="1"/>
  <c r="N592" i="1"/>
  <c r="N82" i="1"/>
  <c r="N126" i="1"/>
  <c r="N25" i="1"/>
  <c r="N279" i="1"/>
  <c r="N129" i="1"/>
  <c r="N142" i="1"/>
  <c r="N95" i="1"/>
  <c r="N367" i="1"/>
  <c r="N37" i="1"/>
  <c r="N401" i="1"/>
  <c r="N234" i="1"/>
  <c r="N190" i="1"/>
  <c r="N287" i="1"/>
  <c r="N325" i="1"/>
  <c r="N502" i="1"/>
  <c r="N544" i="1"/>
  <c r="N524" i="1"/>
  <c r="N225" i="1"/>
  <c r="N62" i="1"/>
  <c r="N406" i="1"/>
  <c r="N400" i="1"/>
  <c r="N377" i="1"/>
  <c r="N130" i="1"/>
  <c r="N238" i="1"/>
  <c r="N74" i="1"/>
  <c r="N161" i="1"/>
  <c r="N301" i="1"/>
  <c r="N289" i="1"/>
  <c r="N165" i="1"/>
  <c r="N251" i="1"/>
  <c r="N390" i="1"/>
  <c r="N590" i="1"/>
  <c r="N260" i="1"/>
  <c r="N69" i="1"/>
  <c r="N34" i="1"/>
  <c r="N75" i="1"/>
  <c r="N565" i="1"/>
  <c r="N448" i="1"/>
  <c r="N578" i="1"/>
  <c r="N468" i="1"/>
  <c r="N481" i="1"/>
  <c r="N360" i="1"/>
  <c r="N519" i="1"/>
  <c r="N172" i="1"/>
  <c r="N201" i="1"/>
  <c r="N163" i="1"/>
  <c r="N264" i="1"/>
  <c r="N202" i="1"/>
  <c r="N409" i="1"/>
  <c r="N455" i="1"/>
  <c r="N282" i="1"/>
  <c r="N102" i="1"/>
  <c r="N294" i="1"/>
  <c r="N632" i="1"/>
  <c r="N146" i="1"/>
  <c r="N346" i="1"/>
  <c r="N221" i="1"/>
  <c r="N526" i="1"/>
  <c r="N381" i="1"/>
  <c r="N20" i="1"/>
  <c r="N156" i="1"/>
  <c r="N35" i="1"/>
  <c r="N480" i="1"/>
  <c r="N210" i="1"/>
  <c r="N461" i="1"/>
  <c r="N437" i="1"/>
  <c r="N557" i="1"/>
  <c r="N429" i="1"/>
  <c r="N321" i="1"/>
  <c r="N293" i="1"/>
  <c r="N352" i="1"/>
  <c r="N200" i="1"/>
  <c r="N320" i="1"/>
  <c r="N384" i="1"/>
  <c r="N620" i="1"/>
  <c r="N425" i="1"/>
  <c r="N602" i="1"/>
  <c r="N540" i="1"/>
  <c r="N299" i="1"/>
  <c r="N640" i="1"/>
  <c r="N566" i="1"/>
  <c r="N12" i="1"/>
  <c r="N597" i="1"/>
  <c r="N211" i="1"/>
  <c r="N515" i="1"/>
  <c r="N436" i="1"/>
  <c r="N58" i="1"/>
  <c r="N473" i="1"/>
  <c r="N555" i="1"/>
  <c r="N284" i="1"/>
  <c r="N317" i="1"/>
  <c r="N313" i="1"/>
  <c r="N64" i="1"/>
  <c r="N236" i="1"/>
  <c r="N463" i="1"/>
  <c r="N274" i="1"/>
  <c r="N594" i="1"/>
  <c r="N248" i="1"/>
  <c r="N237" i="1"/>
  <c r="N574" i="1"/>
  <c r="N439" i="1"/>
  <c r="N443" i="1"/>
  <c r="N54" i="1"/>
  <c r="N393" i="1"/>
  <c r="N357" i="1"/>
  <c r="N42" i="1"/>
  <c r="N482" i="1"/>
  <c r="N256" i="1"/>
  <c r="N229" i="1"/>
  <c r="N168" i="1"/>
  <c r="N155" i="1"/>
  <c r="N28" i="1"/>
  <c r="N403" i="1"/>
  <c r="N545" i="1"/>
  <c r="N32" i="1"/>
  <c r="N147" i="1"/>
  <c r="N150" i="1"/>
  <c r="N189" i="1"/>
  <c r="N577" i="1"/>
  <c r="N199" i="1"/>
  <c r="N81" i="1"/>
  <c r="N39" i="1"/>
  <c r="N185" i="1"/>
  <c r="N56" i="1"/>
  <c r="N72" i="1"/>
  <c r="N637" i="1"/>
  <c r="N159" i="1"/>
  <c r="N171" i="1"/>
  <c r="N179" i="1"/>
  <c r="N554" i="1"/>
  <c r="N559" i="1"/>
  <c r="N216" i="1"/>
  <c r="N114" i="1"/>
  <c r="N160" i="1"/>
  <c r="N170" i="1"/>
  <c r="N180" i="1"/>
  <c r="N141" i="1"/>
  <c r="N215" i="1"/>
  <c r="N457" i="1"/>
  <c r="N219" i="1"/>
  <c r="N389" i="1"/>
  <c r="N162" i="1"/>
  <c r="N298" i="1"/>
  <c r="N573" i="1"/>
  <c r="B58" i="2"/>
  <c r="B56" i="2"/>
  <c r="B54" i="2"/>
  <c r="B52" i="2"/>
  <c r="B46" i="2"/>
  <c r="B42" i="2"/>
  <c r="B40" i="2"/>
  <c r="B38" i="2"/>
  <c r="B36" i="2"/>
  <c r="B34" i="2"/>
  <c r="B32" i="2"/>
  <c r="B30" i="2"/>
  <c r="B28" i="2"/>
  <c r="B26" i="2"/>
  <c r="B24" i="2"/>
  <c r="B20" i="2"/>
  <c r="B22" i="2"/>
  <c r="H646" i="1"/>
  <c r="B10" i="2" l="1"/>
  <c r="N60" i="1" l="1"/>
  <c r="N59" i="1"/>
  <c r="N643" i="1"/>
  <c r="N44" i="1" l="1"/>
  <c r="N579" i="1" l="1"/>
  <c r="N9" i="1" l="1"/>
  <c r="N13" i="1"/>
</calcChain>
</file>

<file path=xl/sharedStrings.xml><?xml version="1.0" encoding="utf-8"?>
<sst xmlns="http://schemas.openxmlformats.org/spreadsheetml/2006/main" count="3086" uniqueCount="1867">
  <si>
    <t>Bancos</t>
  </si>
  <si>
    <t>Encargos Sociais</t>
  </si>
  <si>
    <t>Desonerado: 
Horista: 86,61%
Mensalista: 49,67%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</si>
  <si>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</si>
  <si>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</si>
  <si>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</si>
  <si>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</si>
  <si>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</si>
  <si>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</si>
  <si>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</si>
  <si>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</si>
  <si>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</si>
  <si>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</si>
  <si>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SERVIÇOS PRELIMINARES</t>
  </si>
  <si>
    <t>LIMPEZA DO TERRENO</t>
  </si>
  <si>
    <t>SINAPI</t>
  </si>
  <si>
    <t>m²</t>
  </si>
  <si>
    <t>Próprio</t>
  </si>
  <si>
    <t>ADMINISTRAÇÃO LOCAL DA OBRA</t>
  </si>
  <si>
    <t>UN</t>
  </si>
  <si>
    <t>TAXA DO CREA PARA EMISSÃO DE ART PARA OBRA</t>
  </si>
  <si>
    <t>UNI</t>
  </si>
  <si>
    <t>CANTEIRO DE OBRAS</t>
  </si>
  <si>
    <t>LOCAÇÃO DE CAÇAMBA ESTACIONÁRIA 4M3 PARA REMOÇÃO DE ENTULHO NÃO INERTE, INCLUINDO SEGREGAÇÃO DE RESIDUOS, CARGA, TRANSPORTE, DESCARGA EM ÁREA LICENCIADA DO PORTO DO ITAQUI</t>
  </si>
  <si>
    <t>UNI/MÊS</t>
  </si>
  <si>
    <t>LOCAÇÃO DE CAÇAMBA ESTACIONÁRIA 4M3 PARA REMOÇÃO DE ENTULHO  INERTE, INCLUINDO SEGREGAÇÃO DE RESIDUOS, CARGA, TRANSPORTE, DESCARGA EM ÁREA LICENCIADA DO PORTO DO ITAQUI</t>
  </si>
  <si>
    <t xml:space="preserve"> 74209/001 </t>
  </si>
  <si>
    <t>PLACA DE OBRA EM CHAPA DE ACO GALVANIZADO</t>
  </si>
  <si>
    <t xml:space="preserve"> 97064 </t>
  </si>
  <si>
    <t>MONTAGEM E DESMONTAGEM DE ANDAIME TUBULAR TIPO TORRE (EXCLUSIVE ANDAIME E LIMPEZA). AF_11/2017</t>
  </si>
  <si>
    <t>M</t>
  </si>
  <si>
    <t>SEINFRA</t>
  </si>
  <si>
    <t>m³</t>
  </si>
  <si>
    <t>ELABORAÇÃO DE DATA BOOK</t>
  </si>
  <si>
    <t>SERVIÇOS INICIAIS</t>
  </si>
  <si>
    <t xml:space="preserve"> 99059 </t>
  </si>
  <si>
    <t>LOCACAO CONVENCIONAL DE OBRA, UTILIZANDO GABARITO DE TÁBUAS CORRIDAS PONTALETADAS A CADA 2,00M -  2 UTILIZAÇÕES. AF_10/2018</t>
  </si>
  <si>
    <t>MOVIMENTO DE TERRA</t>
  </si>
  <si>
    <t xml:space="preserve"> 96995 </t>
  </si>
  <si>
    <t>REATERRO MANUAL APILOADO COM SOQUETE. AF_10/2017</t>
  </si>
  <si>
    <t xml:space="preserve"> 72895 </t>
  </si>
  <si>
    <t>CARGA, MANOBRAS E DESCARGA DE MATERIAIS DIVERSOS, COM CAMINHAO BASCULANTE 6M3 (CARGA E DESCARGA MANUAIS)</t>
  </si>
  <si>
    <t>FUNDAÇÕES- ESTACAS,BLOCOS E BALDRAMES</t>
  </si>
  <si>
    <t>FORMAS</t>
  </si>
  <si>
    <t>ARMADURAS</t>
  </si>
  <si>
    <t>KG</t>
  </si>
  <si>
    <t>CONCRETO</t>
  </si>
  <si>
    <t>ESTRUTURA</t>
  </si>
  <si>
    <t>FORMAS PARA VIGAS, PILARES E LAJES</t>
  </si>
  <si>
    <t xml:space="preserve"> 92408 </t>
  </si>
  <si>
    <t>MONTAGEM E DESMONTAGEM DE FÔRMA DE PILARES RETANGULARES E ESTRUTURAS SIMILARES COM ÁREA MÉDIA DAS SEÇÕES MENOR OU IGUAL A 0,25 M², PÉ-DIREITO SIMPLES, EM MADEIRA SERRADA, 1 UTILIZAÇÃO. AF_12/2015</t>
  </si>
  <si>
    <t xml:space="preserve"> 92447 </t>
  </si>
  <si>
    <t>MONTAGEM E DESMONTAGEM DE FÔRMA DE VIGA, ESCORAMENTO COM PONTALETE DE MADEIRA, PÉ-DIREITO SIMPLES, EM MADEIRA SERRADA, 2 UTILIZAÇÕES. AF_12/2015</t>
  </si>
  <si>
    <t xml:space="preserve"> 92484 </t>
  </si>
  <si>
    <t>MONTAGEM E DESMONTAGEM DE FÔRMA DE LAJE MACIÇA COM ÁREA MÉDIA MAIOR QUE 20 M², PÉ-DIREITO SIMPLES, EM MADEIRA SERRADA, 2 UTILIZAÇÕES. AF_12/2015</t>
  </si>
  <si>
    <t xml:space="preserve"> 92775 </t>
  </si>
  <si>
    <t>ARMAÇÃO DE PILAR OU VIGA DE UMA ESTRUTURA CONVENCIONAL DE CONCRETO ARMADO EM UMA EDIFICAÇÃO TÉRREA OU SOBRADO UTILIZANDO AÇO CA-60 DE 5,0 MM - MONTAGEM. AF_12/2015</t>
  </si>
  <si>
    <t xml:space="preserve"> 92776 </t>
  </si>
  <si>
    <t>ARMAÇÃO DE PILAR OU VIGA DE UMA ESTRUTURA CONVENCIONAL DE CONCRETO ARMADO EM UMA EDIFICAÇÃO TÉRREA OU SOBRADO UTILIZANDO AÇO CA-50 DE 6,3 MM - MONTAGEM. AF_12/2015</t>
  </si>
  <si>
    <t xml:space="preserve"> 92777 </t>
  </si>
  <si>
    <t>ARMAÇÃO DE PILAR OU VIGA DE UMA ESTRUTURA CONVENCIONAL DE CONCRETO ARMADO EM UMA EDIFICAÇÃO TÉRREA OU SOBRADO UTILIZANDO AÇO CA-50 DE 8,0 MM - MONTAGEM. AF_12/2015</t>
  </si>
  <si>
    <t xml:space="preserve"> 92778 </t>
  </si>
  <si>
    <t>ARMAÇÃO DE PILAR OU VIGA DE UMA ESTRUTURA CONVENCIONAL DE CONCRETO ARMADO EM UMA EDIFICAÇÃO TÉRREA OU SOBRADO UTILIZANDO AÇO CA-50 DE 10,0 MM - MONTAGEM. AF_12/2015</t>
  </si>
  <si>
    <t xml:space="preserve"> 92779 </t>
  </si>
  <si>
    <t>ARMAÇÃO DE PILAR OU VIGA DE UMA ESTRUTURA CONVENCIONAL DE CONCRETO ARMADO EM UMA EDIFICAÇÃO TÉRREA OU SOBRADO UTILIZANDO AÇO CA-50 DE 12,5 MM - MONTAGEM. AF_12/2015</t>
  </si>
  <si>
    <t xml:space="preserve"> 92780 </t>
  </si>
  <si>
    <t>ARMAÇÃO DE PILAR OU VIGA DE UMA ESTRUTURA CONVENCIONAL DE CONCRETO ARMADO EM UMA EDIFICAÇÃO TÉRREA OU SOBRADO UTILIZANDO AÇO CA-50 DE 16,0 MM - MONTAGEM. AF_12/2015</t>
  </si>
  <si>
    <t xml:space="preserve"> 92787 </t>
  </si>
  <si>
    <t>ARMAÇÃO DE LAJE DE UMA ESTRUTURA CONVENCIONAL DE CONCRETO ARMADO EM UMA EDIFICAÇÃO TÉRREA OU SOBRADO UTILIZANDO AÇO CA-50 DE 10,0 MM - MONTAGEM. AF_12/2015</t>
  </si>
  <si>
    <t xml:space="preserve"> 92785 </t>
  </si>
  <si>
    <t>ARMAÇÃO DE LAJE DE UMA ESTRUTURA CONVENCIONAL DE CONCRETO ARMADO EM UMA EDIFICAÇÃO TÉRREA OU SOBRADO UTILIZANDO AÇO CA-50 DE 6,3 MM - MONTAGEM. AF_12/2015</t>
  </si>
  <si>
    <t xml:space="preserve"> 92788 </t>
  </si>
  <si>
    <t>ARMAÇÃO DE LAJE DE UMA ESTRUTURA CONVENCIONAL DE CONCRETO ARMADO EM UMA EDIFICAÇÃO TÉRREA OU SOBRADO UTILIZANDO AÇO CA-50 DE 12,5 MM - MONTAGEM. AF_12/2015</t>
  </si>
  <si>
    <t>CONCRETO PARA VIGAS, PILARES E LAJES</t>
  </si>
  <si>
    <t>ALVENARIA E VEDAÇÕES</t>
  </si>
  <si>
    <t xml:space="preserve"> 93202 </t>
  </si>
  <si>
    <t>FIXAÇÃO (ENCUNHAMENTO) DE ALVENARIA DE VEDAÇÃO COM TIJOLO MACIÇO. AF_03/2016</t>
  </si>
  <si>
    <t xml:space="preserve"> 87477 </t>
  </si>
  <si>
    <t>ALVENARIA DE VEDAÇÃO DE BLOCOS CERÂMICOS FURADOS NA VERTICAL DE 9X19X39CM (ESPESSURA 9CM) DE PAREDES COM ÁREA LÍQUIDA MAIOR OU IGUAL A 6M² SEM VÃOS E ARGAMASSA DE ASSENTAMENTO COM PREPARO EM BETONEIRA. AF_06/2014</t>
  </si>
  <si>
    <t xml:space="preserve"> 87494 </t>
  </si>
  <si>
    <t>ALVENARIA DE VEDAÇÃO DE BLOCOS CERÂMICOS FURADOS NA VERTICAL DE 19X19X39CM (ESPESSURA 19CM) DE PAREDES COM ÁREA LÍQUIDA MAIOR OU IGUAL A 6M² COM VÃOS E ARGAMASSA DE ASSENTAMENTO COM PREPARO MANUAL. AF_06/2014</t>
  </si>
  <si>
    <t xml:space="preserve"> 87481 </t>
  </si>
  <si>
    <t>ALVENARIA DE VEDAÇÃO DE BLOCOS CERÂMICOS FURADOS NA VERTICAL DE 19X19X39CM (ESPESSURA 19CM) DE PAREDES COM ÁREA LÍQUIDA MAIOR OU IGUAL A 6M² SEM VÃOS E ARGAMASSA DE ASSENTAMENTO COM PREPARO EM BETONEIRA. AF_06/2014</t>
  </si>
  <si>
    <t xml:space="preserve"> 87491 </t>
  </si>
  <si>
    <t>ALVENARIA DE VEDAÇÃO DE BLOCOS CERÂMICOS FURADOS NA VERTICAL DE 14X19X39CM (ESPESSURA 14CM) DE PAREDES COM ÁREA LÍQUIDA MAIOR OU IGUAL A 6M² COM VÃOS E ARGAMASSA DE ASSENTAMENTO COM PREPARO EM BETONEIRA. AF_06/2014</t>
  </si>
  <si>
    <t xml:space="preserve"> 96360 </t>
  </si>
  <si>
    <t>PAREDE COM PLACAS DE GESSO ACARTONADO (DRYWALL), PARA USO INTERNO, COM DUAS FACES SIMPLES E ESTRUTURA METÁLICA COM GUIAS DUPLAS, SEM VÃOS. AF_06/2017_P</t>
  </si>
  <si>
    <t xml:space="preserve"> 87502 </t>
  </si>
  <si>
    <t>ALVENARIA DE VEDAÇÃO DE BLOCOS CERÂMICOS FURADOS NA HORIZONTAL DE 14X9X19CM (ESPESSURA 14CM, BLOCO DEITADO) DE PAREDES COM ÁREA LÍQUIDA MENOR QUE 6M² SEM VÃOS E ARGAMASSA DE ASSENTAMENTO COM PREPARO MANUAL. AF_06/2014</t>
  </si>
  <si>
    <t xml:space="preserve"> 79627 </t>
  </si>
  <si>
    <t>DIVISORIA EM GRANITO BRANCO POLIDO, ESP = 3CM, ASSENTADO COM ARGAMASSA TRACO 1:4, ARREMATE EM CIMENTO BRANCO, EXCLUSIVE FERRAGENS</t>
  </si>
  <si>
    <t>ESQUADRIAS E FERRAGENS</t>
  </si>
  <si>
    <t>ESQUADRIAS METÁLICAS - JANELAS E VIDROS</t>
  </si>
  <si>
    <t>SBC</t>
  </si>
  <si>
    <t>ESQUADRIA METÁLICAS- PORTAS</t>
  </si>
  <si>
    <t xml:space="preserve"> 90838 </t>
  </si>
  <si>
    <t>PORTA CORTA-FOGO 90X210X4CM - FORNECIMENTO E INSTALAÇÃO. AF_08/2015</t>
  </si>
  <si>
    <t xml:space="preserve"> 68050 </t>
  </si>
  <si>
    <t>PORTA DE CORRER EM ALUMINIO, COM DUAS FOLHAS PARA VIDRO, INCLUSO VIDRO LISO INCOLOR, FECHADURA E PUXADOR, SEM GUARNICAO/ALIZAR/VISTA</t>
  </si>
  <si>
    <t xml:space="preserve"> 91338 </t>
  </si>
  <si>
    <t>PORTA DE ALUMÍNIO DE ABRIR COM LAMBRI, COM GUARNIÇÃO, FIXAÇÃO COM PARAFUSOS - FORNECIMENTO E INSTALAÇÃO. AF_08/2015</t>
  </si>
  <si>
    <t>ESQUADRIAS DE MADEIRA</t>
  </si>
  <si>
    <t>GUARDA CORPO E CORRIMÃO</t>
  </si>
  <si>
    <t>ESCADA MARINHEIRO</t>
  </si>
  <si>
    <t>VIDROS</t>
  </si>
  <si>
    <t xml:space="preserve"> 84959 </t>
  </si>
  <si>
    <t>VIDRO LISO COMUM TRANSPARENTE, ESPESSURA 6MM</t>
  </si>
  <si>
    <t>COBERTURA</t>
  </si>
  <si>
    <t xml:space="preserve"> 94216 </t>
  </si>
  <si>
    <t>TELHAMENTO COM TELHA METÁLICA TERMOACÚSTICA E = 30 MM, COM ATÉ 2 ÁGUAS, INCLUSO IÇAMENTO. AF_06/2016</t>
  </si>
  <si>
    <t>ACESSÓRIOS</t>
  </si>
  <si>
    <t xml:space="preserve"> 94231 </t>
  </si>
  <si>
    <t>RUFO EM CHAPA DE AÇO GALVANIZADO NÚMERO 24, CORTE DE 25 CM, INCLUSO TRANSPORTE VERTICAL. AF_06/2016</t>
  </si>
  <si>
    <t xml:space="preserve"> 94228 </t>
  </si>
  <si>
    <t>CALHA EM CHAPA DE AÇO GALVANIZADO NÚMERO 24, DESENVOLVIMENTO DE 50 CM, INCLUSO TRANSPORTE VERTICAL. AF_06/2016</t>
  </si>
  <si>
    <t>IMPERMEABILIZAÇÃO</t>
  </si>
  <si>
    <t xml:space="preserve"> 68053 </t>
  </si>
  <si>
    <t>FORNECIMENTO/INSTALACAO LONA PLASTICA PRETA, PARA IMPERMEABILIZACAO, ESPESSURA 150 MICRAS.</t>
  </si>
  <si>
    <t>IMPERMEABILIZAÇÃO DE FUNDAÇÕES E BASES</t>
  </si>
  <si>
    <t xml:space="preserve"> 98562 </t>
  </si>
  <si>
    <t>IMPERMEABILIZAÇÃO DE FLOREIRA OU VIGA BALDRAME COM ARGAMASSA DE CIMENTO E AREIA, COM ADITIVO IMPERMEABILIZANTE, E = 2 CM. AF_06/2018</t>
  </si>
  <si>
    <t xml:space="preserve"> 98556 </t>
  </si>
  <si>
    <t>IMPERMEABILIZAÇÃO DE SUPERFÍCIE COM IMPERMEABILIZANTE SEMI-FLEXIVEL, 4 DEMÃOS, REFORÇADO COM VÉU DE POLIÉSTER (MAV). AF_06/2018</t>
  </si>
  <si>
    <t>IMPERMEABILIZAÇÃO DE ÁREAS MOLHADAS</t>
  </si>
  <si>
    <t>IMPERMEABILIZAÇÃO DE POÇO DE ELEVADOR</t>
  </si>
  <si>
    <t xml:space="preserve"> 74106/001 </t>
  </si>
  <si>
    <t>IMPERMEABILIZACAO DE ESTRUTURAS ENTERRADAS, COM TINTA ASFALTICA, DUAS DEMAOS.</t>
  </si>
  <si>
    <t>REVESTIMENTOS</t>
  </si>
  <si>
    <t>ARGAMASSA PARA PAREDES INTERNAS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</si>
  <si>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</si>
  <si>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</si>
  <si>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87553 </t>
  </si>
  <si>
    <t>EMBOÇO, PARA RECEBIMENTO DE CERÂMICA, EM ARGAMASSA TRAÇO 1:2:8, PREPARO MECÂNICO COM BETONEIRA 400L, APLICADO MANUALMENTE EM FACES INTERNAS DE PAREDES, PARA AMBIENTE COM ÁREA MAIOR QUE 10M2, ESPESSURA DE 10MM, COM EXECUÇÃO DE TALISCAS. AF_06/2014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</si>
  <si>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</si>
  <si>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</si>
  <si>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>ARGAMASSA  PARA PAREDES EXTERNAS</t>
  </si>
  <si>
    <t xml:space="preserve"> 87903 </t>
  </si>
  <si>
    <t>CHAPISCO APLICADO EM ALVENARIA (COM PRESENÇA DE VÃOS) E ESTRUTURAS DE CONCRETO DE FACHADA, COM ROLO PARA TEXTURA ACRÍLICA.  ARGAMASSA INDUSTRIALIZADA COM PREPARO EM MISTURADOR 300 KG. AF_06/2014</t>
  </si>
  <si>
    <t xml:space="preserve"> 87777 </t>
  </si>
  <si>
    <t>EMBOÇO OU MASSA ÚNICA EM ARGAMASSA TRAÇO 1:2:8, PREPARO MANUAL, APLICADA MANUALMENTE EM PANOS DE FACHADA COM PRESENÇA DE VÃOS, ESPESSURA DE 25 MM. AF_06/2014</t>
  </si>
  <si>
    <t>ARGAMASSA PARA TETO</t>
  </si>
  <si>
    <t xml:space="preserve"> 87881 </t>
  </si>
  <si>
    <t>CHAPISCO APLICADO NO TETO, COM ROLO PARA TEXTURA ACRÍLICA. ARGAMASSA TRAÇO 1:4 E EMULSÃO POLIMÉRICA (ADESIVO) COM PREPARO MANUAL. AF_06/2014</t>
  </si>
  <si>
    <t xml:space="preserve"> 90409 </t>
  </si>
  <si>
    <t>MASSA ÚNICA, PARA RECEBIMENTO DE PINTURA, EM ARGAMASSA TRAÇO 1:2:8, PREPARO MANUAL, APLICADA MANUALMENTE EM TETO, ESPESSURA DE 10MM, COM EXECUÇÃO DE TALISCAS. AF_03/2015</t>
  </si>
  <si>
    <t>ACABAMENTO PARA PAREDES INTERNAS</t>
  </si>
  <si>
    <t xml:space="preserve"> 88483 </t>
  </si>
  <si>
    <t>APLICAÇÃO DE FUNDO SELADOR LÁTEX PVA EM PAREDES, UMA DEMÃO. AF_06/2014</t>
  </si>
  <si>
    <t xml:space="preserve"> 88489 </t>
  </si>
  <si>
    <t>APLICAÇÃO MANUAL DE PINTURA COM TINTA LÁTEX ACRÍLICA EM PAREDES, DUAS DEMÃOS. AF_06/2014</t>
  </si>
  <si>
    <t xml:space="preserve"> 88497 </t>
  </si>
  <si>
    <t>APLICAÇÃO E LIXAMENTO DE MASSA LÁTEX EM PAREDES, DUAS DEMÃOS. AF_06/2014</t>
  </si>
  <si>
    <t>ACABAMENTO PARA PAREDES EXTERNAS</t>
  </si>
  <si>
    <t xml:space="preserve"> 88415 </t>
  </si>
  <si>
    <t>APLICAÇÃO MANUAL DE FUNDO SELADOR ACRÍLICO EM PAREDES EXTERNAS DE CASAS. AF_06/2014</t>
  </si>
  <si>
    <t xml:space="preserve"> 88431 </t>
  </si>
  <si>
    <t>APLICAÇÃO MANUAL DE PINTURA COM TINTA TEXTURIZADA ACRÍLICA EM PAREDES EXTERNAS DE CASAS, DUAS CORES. AF_06/2014</t>
  </si>
  <si>
    <t>ACABAMENTO EM TETOS E FORROS</t>
  </si>
  <si>
    <t xml:space="preserve"> 88482 </t>
  </si>
  <si>
    <t>APLICAÇÃO DE FUNDO SELADOR LÁTEX PVA EM TETO, UMA DEMÃO. AF_06/2014</t>
  </si>
  <si>
    <t xml:space="preserve"> 88488 </t>
  </si>
  <si>
    <t>APLICAÇÃO MANUAL DE PINTURA COM TINTA LÁTEX ACRÍLICA EM TETO, DUAS DEMÃOS. AF_06/2014</t>
  </si>
  <si>
    <t xml:space="preserve"> 88494 </t>
  </si>
  <si>
    <t>APLICAÇÃO E LIXAMENTO DE MASSA LÁTEX EM TETO, UMA DEMÃO. AF_06/2014</t>
  </si>
  <si>
    <t>ACABAMENTO EM ESQUADRIAS DE MADEIRA</t>
  </si>
  <si>
    <t xml:space="preserve"> 74065/003 </t>
  </si>
  <si>
    <t>PINTURA ESMALTE BRILHANTE PARA MADEIRA, DUAS DEMAOS, SOBRE FUNDO NIVELADOR BRANCO</t>
  </si>
  <si>
    <t>PISOS INTERNOS</t>
  </si>
  <si>
    <t xml:space="preserve"> 87702 </t>
  </si>
  <si>
    <t>CONTRAPISO EM ARGAMASSA TRAÇO 1:4 (CIMENTO E AREIA), PREPARO MANUAL, APLICADO EM ÁREAS SECAS SOBRE LAJE, NÃO ADERIDO, ESPESSURA 6CM. AF_06/2014</t>
  </si>
  <si>
    <t xml:space="preserve"> 87758 </t>
  </si>
  <si>
    <t>CONTRAPISO EM ARGAMASSA PRONTA, PREPARO MECÂNICO COM MISTURADOR 300 KG, APLICADO EM ÁREAS MOLHADAS SOBRE IMPERMEABILIZAÇÃO, ESPESSURA 3CM. AF_06/2014</t>
  </si>
  <si>
    <t xml:space="preserve"> 98679 </t>
  </si>
  <si>
    <t>PISO CIMENTADO, TRAÇO 1:3 (CIMENTO E AREIA), ACABAMENTO LISO, ESPESSURA 2,0 CM, PREPARO MECÂNICO DA ARGAMASSA. AF_06/2018</t>
  </si>
  <si>
    <t xml:space="preserve"> 98689 </t>
  </si>
  <si>
    <t>SOLEIRA EM GRANITO, LARGURA 15 CM, ESPESSURA 2,0 CM. AF_06/2018</t>
  </si>
  <si>
    <t>PISOS EXTERNOS</t>
  </si>
  <si>
    <t>CALÇADAS E RAMPAS</t>
  </si>
  <si>
    <t xml:space="preserve"> 2003850 </t>
  </si>
  <si>
    <t>SICRO3</t>
  </si>
  <si>
    <t>PAVIMENTAÇÃO - ESTACIONAMENTO</t>
  </si>
  <si>
    <t xml:space="preserve"> 72961 </t>
  </si>
  <si>
    <t>REGULARIZACAO E COMPACTACAO DE SUBLEITO ATE 20 CM DE ESPESSURA</t>
  </si>
  <si>
    <t xml:space="preserve"> 2003453 </t>
  </si>
  <si>
    <t>un</t>
  </si>
  <si>
    <t>REDE DE ÁGUA PLUVIAL</t>
  </si>
  <si>
    <t xml:space="preserve"> 89512 </t>
  </si>
  <si>
    <t>TUBO PVC, SÉRIE R, ÁGUA PLUVIAL, DN 100 MM, FORNECIDO E INSTALADO EM RAMAL DE ENCAMINHAMENTO. AF_12/2014</t>
  </si>
  <si>
    <t xml:space="preserve"> 89511 </t>
  </si>
  <si>
    <t>TUBO PVC, SÉRIE R, ÁGUA PLUVIAL, DN 75 MM, FORNECIDO E INSTALADO EM RAMAL DE ENCAMINHAMENTO. AF_12/2014</t>
  </si>
  <si>
    <t xml:space="preserve"> 89524 </t>
  </si>
  <si>
    <t>JOELHO 45 GRAUS, PVC, SERIE R, ÁGUA PLUVIAL, DN 75 MM, JUNTA ELÁSTICA, FORNECIDO E INSTALADO EM RAMAL DE ENCAMINHAMENTO. AF_12/2014</t>
  </si>
  <si>
    <t xml:space="preserve"> 89529 </t>
  </si>
  <si>
    <t>JOELHO 90 GRAUS, PVC, SERIE R, ÁGUA PLUVIAL, DN 100 MM, JUNTA ELÁSTICA, FORNECIDO E INSTALADO EM RAMAL DE ENCAMINHAMENTO. AF_12/2014</t>
  </si>
  <si>
    <t xml:space="preserve"> 89547 </t>
  </si>
  <si>
    <t>LUVA SIMPLES, PVC, SERIE R, ÁGUA PLUVIAL, DN 75 MM, JUNTA ELÁSTICA, FORNECIDO E INSTALADO EM RAMAL DE ENCAMINHAMENTO. AF_12/2014</t>
  </si>
  <si>
    <t xml:space="preserve"> 89549 </t>
  </si>
  <si>
    <t>REDUÇÃO EXCÊNTRICA, PVC, SERIE R, ÁGUA PLUVIAL, DN 75 X 50 MM, JUNTA ELÁSTICA, FORNECIDO E INSTALADO EM RAMAL DE ENCAMINHAMENTO. AF_12/2014</t>
  </si>
  <si>
    <t xml:space="preserve"> 89581 </t>
  </si>
  <si>
    <t>JOELHO 90 GRAUS, PVC, SERIE R, ÁGUA PLUVIAL, DN 75 MM, JUNTA ELÁSTICA, FORNECIDO E INSTALADO EM CONDUTORES VERTICAIS DE ÁGUAS PLUVIAIS. AF_12/2014</t>
  </si>
  <si>
    <t xml:space="preserve"> 89669 </t>
  </si>
  <si>
    <t>LUVA SIMPLES, PVC, SERIE R, ÁGUA PLUVIAL, DN 100 MM, JUNTA ELÁSTICA, FORNECIDO E INSTALADO EM CONDUTORES VERTICAIS DE ÁGUAS PLUVIAIS. AF_12/2014</t>
  </si>
  <si>
    <t xml:space="preserve"> 89681 </t>
  </si>
  <si>
    <t>REDUÇÃO EXCÊNTRICA, PVC, SERIE R, ÁGUA PLUVIAL, DN 150 X 100 MM, JUNTA ELÁSTICA, FORNECIDO E INSTALADO EM CONDUTORES VERTICAIS DE ÁGUAS PLUVIAIS. AF_12/2014</t>
  </si>
  <si>
    <t xml:space="preserve"> 89495 </t>
  </si>
  <si>
    <t>RALO SIFONADO, PVC, DN 100 X 40 MM, JUNTA SOLDÁVEL, FORNECIDO E INSTALADO EM RAMAIS DE ENCAMINHAMENTO DE ÁGUA PLUVIAL. AF_12/2014</t>
  </si>
  <si>
    <t xml:space="preserve"> 89685 </t>
  </si>
  <si>
    <t>JUNÇÃO SIMPLES, PVC, SERIE R, ÁGUA PLUVIAL, DN 75 X 75 MM, JUNTA ELÁSTICA, FORNECIDO E INSTALADO EM CONDUTORES VERTICAIS DE ÁGUAS PLUVIAIS. AF_12/2014</t>
  </si>
  <si>
    <t>REDE DE ESGOTO E VENTILAÇÃO</t>
  </si>
  <si>
    <t xml:space="preserve"> 89367 </t>
  </si>
  <si>
    <t>JOELHO 90 GRAUS, PVC, SOLDÁVEL, DN 32MM, INSTALADO EM RAMAL OU SUB-RAMAL DE ÁGUA - FORNECIMENTO E INSTALAÇÃO. AF_12/2014</t>
  </si>
  <si>
    <t xml:space="preserve"> 89368 </t>
  </si>
  <si>
    <t>JOELHO 45 GRAUS, PVC, SOLDÁVEL, DN 32MM, INSTALADO EM RAMAL OU SUB-RAMAL DE ÁGUA - FORNECIMENTO E INSTALAÇÃO. AF_12/2014</t>
  </si>
  <si>
    <t xml:space="preserve"> 89665 </t>
  </si>
  <si>
    <t>REDUÇÃO EXCÊNTRICA, PVC, SERIE R, ÁGUA PLUVIAL, DN 75 X 50 MM, JUNTA ELÁSTICA, FORNECIDO E INSTALADO EM CONDUTORES VERTICAIS DE ÁGUAS PLUVIAIS. AF_12/2014</t>
  </si>
  <si>
    <t xml:space="preserve"> 89711 </t>
  </si>
  <si>
    <t>TUBO PVC, SERIE NORMAL, ESGOTO PREDIAL, DN 40 MM, FORNECIDO E INSTALADO EM RAMAL DE DESCARGA OU RAMAL DE ESGOTO SANITÁRIO. AF_12/2014</t>
  </si>
  <si>
    <t xml:space="preserve"> 89712 </t>
  </si>
  <si>
    <t>TUBO PVC, SERIE NORMAL, ESGOTO PREDIAL, DN 50 MM, FORNECIDO E INSTALADO EM RAMAL DE DESCARGA OU RAMAL DE ESGOTO SANITÁRIO. AF_12/2014</t>
  </si>
  <si>
    <t xml:space="preserve"> 89713 </t>
  </si>
  <si>
    <t>TUBO PVC, SERIE NORMAL, ESGOTO PREDIAL, DN 75 MM, FORNECIDO E INSTALADO EM RAMAL DE DESCARGA OU RAMAL DE ESGOTO SANITÁRIO. AF_12/2014</t>
  </si>
  <si>
    <t xml:space="preserve"> 89714 </t>
  </si>
  <si>
    <t>TUBO PVC, SERIE NORMAL, ESGOTO PREDIAL, DN 100 MM, FORNECIDO E INSTALADO EM RAMAL DE DESCARGA OU RAMAL DE ESGOTO SANITÁRIO. AF_12/2014</t>
  </si>
  <si>
    <t xml:space="preserve"> 89785 </t>
  </si>
  <si>
    <t>JUNÇÃO SIMPLES, PVC, SERIE NORMAL, ESGOTO PREDIAL, DN 50 X 50 MM, JUNTA ELÁSTICA, FORNECIDO E INSTALADO EM RAMAL DE DESCARGA OU RAMAL DE ESGOTO SANITÁRIO. AF_12/2014</t>
  </si>
  <si>
    <t>REDE DE ÁGUA POTÁVEL /REUSO</t>
  </si>
  <si>
    <t xml:space="preserve"> 89362 </t>
  </si>
  <si>
    <t>JOELHO 90 GRAUS, PVC, SOLDÁVEL, DN 25MM, INSTALADO EM RAMAL OU SUB-RAMAL DE ÁGUA - FORNECIMENTO E INSTALAÇÃO. AF_12/2014</t>
  </si>
  <si>
    <t xml:space="preserve"> 94785 </t>
  </si>
  <si>
    <t>ADAPTADOR COM FLANGES LIVRES, PVC, SOLDÁVEL LONGO, DN 32 MM X 1 , INSTALADO EM RESERVAÇÃO DE ÁGUA DE EDIFICAÇÃO QUE POSSUA RESERVATÓRIO DE FIBRA/FIBROCIMENTO   FORNECIMENTO E INSTALAÇÃO. AF_06/2016</t>
  </si>
  <si>
    <t xml:space="preserve"> 94710 </t>
  </si>
  <si>
    <t>ADAPTADOR COM FLANGES LIVRES, PVC, SOLDÁVEL, DN 40 MM X 1 1/4 , INSTALADO EM RESERVAÇÃO DE ÁGUA DE EDIFICAÇÃO QUE POSSUA RESERVATÓRIO DE FIBRA/FIBROCIMENTO   FORNECIMENTO E INSTALAÇÃO. AF_06/2016</t>
  </si>
  <si>
    <t xml:space="preserve"> 94787 </t>
  </si>
  <si>
    <t>ADAPTADOR COM FLANGES LIVRES, PVC, SOLDÁVEL LONGO, DN 50 MM X 1 1/2 , INSTALADO EM RESERVAÇÃO DE ÁGUA DE EDIFICAÇÃO QUE POSSUA RESERVATÓRIO DE FIBRA/FIBROCIMENTO   FORNECIMENTO E INSTALAÇÃO. AF_06/2016</t>
  </si>
  <si>
    <t xml:space="preserve"> 94797 </t>
  </si>
  <si>
    <t>TORNEIRA DE BOIA, ROSCÁVEL, 1, FORNECIDA E INSTALADA EM RESERVAÇÃO DE ÁGUA. AF_06/2016</t>
  </si>
  <si>
    <t xml:space="preserve"> 94501 </t>
  </si>
  <si>
    <t>REGISTRO DE GAVETA BRUTO, LATÃO, ROSCÁVEL, 4, INSTALADO EM RESERVAÇÃO DE ÁGUA DE EDIFICAÇÃO QUE POSSUA RESERVATÓRIO DE FIBRA/FIBROCIMENTO  FORNECIMENTO E INSTALAÇÃO. AF_06/2016</t>
  </si>
  <si>
    <t xml:space="preserve"> 94497 </t>
  </si>
  <si>
    <t>REGISTRO DE GAVETA BRUTO, LATÃO, ROSCÁVEL, 1 1/2, INSTALADO EM RESERVAÇÃO DE ÁGUA DE EDIFICAÇÃO QUE POSSUA RESERVATÓRIO DE FIBRA/FIBROCIMENTO  FORNECIMENTO E INSTALAÇÃO. AF_06/2016</t>
  </si>
  <si>
    <t xml:space="preserve"> 94793 </t>
  </si>
  <si>
    <t>REGISTRO DE GAVETA BRUTO, LATÃO, ROSCÁVEL, 1 1/4, COM ACABAMENTO E CANOPLA CROMADOS, INSTALADO EM RESERVAÇÃO DE ÁGUA DE EDIFICAÇÃO QUE POSSUA RESERVATÓRIO DE FIBRA/FIBROCIMENTO  FORNECIMENTO E INSTALAÇÃO. AF_06/2016</t>
  </si>
  <si>
    <t xml:space="preserve"> 89357 </t>
  </si>
  <si>
    <t>TUBO, PVC, SOLDÁVEL, DN 32MM, INSTALADO EM RAMAL OU SUB-RAMAL DE ÁGUA - FORNECIMENTO E INSTALAÇÃO. AF_12/2014</t>
  </si>
  <si>
    <t xml:space="preserve"> 94495 </t>
  </si>
  <si>
    <t>REGISTRO DE GAVETA BRUTO, LATÃO, ROSCÁVEL, 1, INSTALADO EM RESERVAÇÃO DE ÁGUA DE EDIFICAÇÃO QUE POSSUA RESERVATÓRIO DE FIBRA/FIBROCIMENTO  FORNECIMENTO E INSTALAÇÃO. AF_06/2016</t>
  </si>
  <si>
    <t xml:space="preserve"> 89448 </t>
  </si>
  <si>
    <t>TUBO, PVC, SOLDÁVEL, DN 40MM, INSTALADO EM PRUMADA DE ÁGUA - FORNECIMENTO E INSTALAÇÃO. AF_12/2014</t>
  </si>
  <si>
    <t xml:space="preserve"> 89449 </t>
  </si>
  <si>
    <t>TUBO, PVC, SOLDÁVEL, DN 50MM, INSTALADO EM PRUMADA DE ÁGUA - FORNECIMENTO E INSTALAÇÃO. AF_12/2014</t>
  </si>
  <si>
    <t xml:space="preserve"> 89493 </t>
  </si>
  <si>
    <t>JOELHO 45 GRAUS, PVC, SOLDÁVEL, DN 32MM, INSTALADO EM PRUMADA DE ÁGUA - FORNECIMENTO E INSTALAÇÃO. AF_12/2014</t>
  </si>
  <si>
    <t xml:space="preserve"> 89497 </t>
  </si>
  <si>
    <t>JOELHO 90 GRAUS, PVC, SOLDÁVEL, DN 40MM, INSTALADO EM PRUMADA DE ÁGUA - FORNECIMENTO E INSTALAÇÃO. AF_12/2014</t>
  </si>
  <si>
    <t xml:space="preserve"> 89501 </t>
  </si>
  <si>
    <t>JOELHO 90 GRAUS, PVC, SOLDÁVEL, DN 50MM, INSTALADO EM PRUMADA DE ÁGUA - FORNECIMENTO E INSTALAÇÃO. AF_12/2014</t>
  </si>
  <si>
    <t xml:space="preserve"> 89538 </t>
  </si>
  <si>
    <t>ADAPTADOR CURTO COM BOLSA E ROSCA PARA REGISTRO, PVC, SOLDÁVEL, DN 25MM X 3/4, INSTALADO EM PRUMADA DE ÁGUA - FORNECIMENTO E INSTALAÇÃO. AF_12/2014</t>
  </si>
  <si>
    <t xml:space="preserve"> 89570 </t>
  </si>
  <si>
    <t>ADAPTADOR CURTO COM BOLSA E ROSCA PARA REGISTRO, PVC, SOLDÁVEL, DN 40MM X 1.1/2, INSTALADO EM PRUMADA DE ÁGUA - FORNECIMENTO E INSTALAÇÃO. AF_12/2014</t>
  </si>
  <si>
    <t xml:space="preserve"> 89552 </t>
  </si>
  <si>
    <t>UNIÃO, PVC, SOLDÁVEL, DN 32MM, INSTALADO EM PRUMADA DE ÁGUA - FORNECIMENTO E INSTALAÇÃO. AF_12/2014</t>
  </si>
  <si>
    <t xml:space="preserve"> 89595 </t>
  </si>
  <si>
    <t>ADAPTADOR CURTO COM BOLSA E ROSCA PARA REGISTRO, PVC, SOLDÁVEL, DN 50MM X 1.1/4, INSTALADO EM PRUMADA DE ÁGUA - FORNECIMENTO E INSTALAÇÃO. AF_12/2014</t>
  </si>
  <si>
    <t xml:space="preserve"> 90375 </t>
  </si>
  <si>
    <t>BUCHA DE REDUÇÃO, PVC, SOLDÁVEL, DN 40MM X 32MM, INSTALADO EM RAMAL OU SUB-RAMAL DE ÁGUA - FORNECIMENTO E INSTALAÇÃO. AF_03/2015</t>
  </si>
  <si>
    <t xml:space="preserve"> 077390 </t>
  </si>
  <si>
    <t>PRESSURIZADOR ACQUA MASTER PLUS STANDAT ?15AQMPSTD10-T2 ?T</t>
  </si>
  <si>
    <t xml:space="preserve"> 94691 </t>
  </si>
  <si>
    <t>TÊ DE REDUÇÃO, PVC, SOLDÁVEL, DN 32 MM X  25 MM, INSTALADO EM RESERVAÇÃO DE ÁGUA DE EDIFICAÇÃO QUE POSSUA RESERVATÓRIO DE FIBRA/FIBROCIMENTO   FORNECIMENTO E INSTALAÇÃO. AF_06/2016</t>
  </si>
  <si>
    <t xml:space="preserve"> 94693 </t>
  </si>
  <si>
    <t>TÊ DE REDUÇÃO, PVC, SOLDÁVEL, DN 40 MM X 32 MM, INSTALADO EM RESERVAÇÃO DE ÁGUA DE EDIFICAÇÃO QUE POSSUA RESERVATÓRIO DE FIBRA/FIBROCIMENTO   FORNECIMENTO E INSTALAÇÃO. AF_06/2016</t>
  </si>
  <si>
    <t xml:space="preserve"> 94690 </t>
  </si>
  <si>
    <t>TÊ, PVC, SOLDÁVEL, DN 32 MM INSTALADO EM RESERVAÇÃO DE ÁGUA DE EDIFICAÇÃO QUE POSSUA RESERVATÓRIO DE FIBRA/FIBROCIMENTO   FORNECIMENTO E INSTALAÇÃO. AF_06/2016</t>
  </si>
  <si>
    <t xml:space="preserve"> 94694 </t>
  </si>
  <si>
    <t>TÊ, PVC, SOLDÁVEL, DN 50 MM INSTALADO EM RESERVAÇÃO DE ÁGUA DE EDIFICAÇÃO QUE POSSUA RESERVATÓRIO DE FIBRA/FIBROCIMENTO   FORNECIMENTO E INSTALAÇÃO. AF_06/2016</t>
  </si>
  <si>
    <t xml:space="preserve"> 89865 </t>
  </si>
  <si>
    <t>TUBO, PVC, SOLDÁVEL, DN 25MM, INSTALADO EM DRENO DE AR-CONDICIONADO - FORNECIMENTO E INSTALAÇÃO. AF_12/2014</t>
  </si>
  <si>
    <t>REDE DE GÁS</t>
  </si>
  <si>
    <t>CJ</t>
  </si>
  <si>
    <t>INCÊNDIO/BOMBEIRO</t>
  </si>
  <si>
    <t xml:space="preserve"> 72553 </t>
  </si>
  <si>
    <t>EXTINTOR DE PQS 4KG - FORNECIMENTO E INSTALACAO</t>
  </si>
  <si>
    <t xml:space="preserve"> 73775/002 </t>
  </si>
  <si>
    <t>EXTINTOR INCENDIO AGUA-PRESSURIZADA 10L INCL SUPORTE PAREDE CARGA     COMPLETA FORNECIMENTO E COLOCACAO</t>
  </si>
  <si>
    <t>ORSE</t>
  </si>
  <si>
    <t>APARELHOS E METAIS SANITARIOS</t>
  </si>
  <si>
    <t>APARELHOS SANITARIOS</t>
  </si>
  <si>
    <t xml:space="preserve"> 74234/001 </t>
  </si>
  <si>
    <t>MICTORIO SIFONADO DE LOUCA BRANCA COM PERTENCES, COM REGISTRO DE PRESSAO 1/2" COM CANOPLA CROMADA ACABAMENTO SIMPLES E CONJUNTO PARA FIXACAO  - FORNECIMENTO E INSTALACAO</t>
  </si>
  <si>
    <t xml:space="preserve"> 86872 </t>
  </si>
  <si>
    <t>TANQUE DE LOUÇA BRANCA COM COLUNA, 30L OU EQUIVALENTE - FORNECIMENTO E INSTALAÇÃO. AF_12/2013</t>
  </si>
  <si>
    <t xml:space="preserve"> 86888 </t>
  </si>
  <si>
    <t>VASO SANITÁRIO SIFONADO COM CAIXA ACOPLADA LOUÇA BRANCA - FORNECIMENTO E INSTALAÇÃO. AF_12/2013</t>
  </si>
  <si>
    <t xml:space="preserve"> 86936 </t>
  </si>
  <si>
    <t>CUBA DE EMBUTIR DE AÇO INOXIDÁVEL MÉDIA, INCLUSO VÁLVULA TIPO AMERICANA E SIFÃO TIPO GARRAFA EM METAL CROMADO - FORNECIMENTO E INSTALAÇÃO. AF_12/2013</t>
  </si>
  <si>
    <t xml:space="preserve"> 95471 </t>
  </si>
  <si>
    <t>VASO SANITARIO SIFONADO CONVENCIONAL PARA PCD SEM FURO FRONTAL COM  LOUÇA BRANCA SEM ASSENTO -  FORNECIMENTO E INSTALAÇÃO. AF_10/2016</t>
  </si>
  <si>
    <t>METAIS E DIVERSOS</t>
  </si>
  <si>
    <t xml:space="preserve"> 85005 </t>
  </si>
  <si>
    <t>ESPELHO CRISTAL, ESPESSURA 4MM, COM PARAFUSOS DE FIXACAO, SEM MOLDURA</t>
  </si>
  <si>
    <t xml:space="preserve"> 86914 </t>
  </si>
  <si>
    <t>TORNEIRA CROMADA 1/2" OU 3/4" PARA TANQUE, PADRÃO MÉDIO - FORNECIMENTO E INSTALAÇÃO. AF_12/2013</t>
  </si>
  <si>
    <t>TORNEIRA LAVAGEM AMARELA</t>
  </si>
  <si>
    <t xml:space="preserve"> 89985 </t>
  </si>
  <si>
    <t>REGISTRO DE PRESSÃO BRUTO, LATÃO, ROSCÁVEL, 3/4", COM ACABAMENTO E CANOPLA CROMADOS. FORNECIDO E INSTALADO EM RAMAL DE ÁGUA. AF_12/2014</t>
  </si>
  <si>
    <t>TAMPOS E BANCADAS</t>
  </si>
  <si>
    <t>INSTALAÇÕES ELETRICAS</t>
  </si>
  <si>
    <t>ALIMENTADORES ELÉTRICOS</t>
  </si>
  <si>
    <t xml:space="preserve"> 91928 </t>
  </si>
  <si>
    <t>CABO DE COBRE FLEXÍVEL ISOLADO, 4 MM², ANTI-CHAMA 450/750 V, PARA CIRCUITOS TERMINAIS - FORNECIMENTO E INSTALAÇÃO. AF_12/2015</t>
  </si>
  <si>
    <t xml:space="preserve"> 91929 </t>
  </si>
  <si>
    <t>CABO DE COBRE FLEXÍVEL ISOLADO, 4 MM², ANTI-CHAMA 0,6/1,0 KV, PARA CIRCUITOS TERMINAIS - FORNECIMENTO E INSTALAÇÃO. AF_12/2015</t>
  </si>
  <si>
    <t xml:space="preserve"> 91934 </t>
  </si>
  <si>
    <t>CABO DE COBRE FLEXÍVEL ISOLADO, 16 MM², ANTI-CHAMA 450/750 V, PARA CIRCUITOS TERMINAIS - FORNECIMENTO E INSTALAÇÃO. AF_12/2015</t>
  </si>
  <si>
    <t xml:space="preserve"> 91935 </t>
  </si>
  <si>
    <t>CABO DE COBRE FLEXÍVEL ISOLADO, 16 MM², ANTI-CHAMA 0,6/1,0 KV, PARA CIRCUITOS TERMINAIS - FORNECIMENTO E INSTALAÇÃO. AF_12/2015</t>
  </si>
  <si>
    <t xml:space="preserve"> 92987 </t>
  </si>
  <si>
    <t>CABO DE COBRE FLEXÍVEL ISOLADO, 50 MM², ANTI-CHAMA 450/750 V, PARA DISTRIBUIÇÃO - FORNECIMENTO E INSTALAÇÃO. AF_12/2015</t>
  </si>
  <si>
    <t xml:space="preserve"> 92992 </t>
  </si>
  <si>
    <t>CABO DE COBRE FLEXÍVEL ISOLADO, 95 MM², ANTI-CHAMA 0,6/1,0 KV, PARA DISTRIBUIÇÃO - FORNECIMENTO E INSTALAÇÃO. AF_12/2015</t>
  </si>
  <si>
    <t xml:space="preserve"> 92984 </t>
  </si>
  <si>
    <t>CABO DE COBRE FLEXÍVEL ISOLADO, 25 MM², ANTI-CHAMA 0,6/1,0 KV, PARA DISTRIBUIÇÃO - FORNECIMENTO E INSTALAÇÃO. AF_12/2015</t>
  </si>
  <si>
    <t>ELETRODUTO DE ACO GALVANIZADO ELETROLITICO DN 40MM (1 1/2), TIPO SEMI-PESADO - FORNECIMENTO E INSTALACAO</t>
  </si>
  <si>
    <t xml:space="preserve"> 91836 </t>
  </si>
  <si>
    <t>ELETRODUTO FLEXÍVEL CORRUGADO, PVC, DN 32 MM (1"), PARA CIRCUITOS TERMINAIS, INSTALADO EM FORRO - FORNECIMENTO E INSTALAÇÃO. AF_12/2015</t>
  </si>
  <si>
    <t xml:space="preserve"> 93018 </t>
  </si>
  <si>
    <t>CURVA 90 GRAUS PARA ELETRODUTO, PVC, ROSCÁVEL, DN 50 MM (1 1/2") - FORNECIMENTO E INSTALAÇÃO. AF_12/2015</t>
  </si>
  <si>
    <t xml:space="preserve"> 97670 </t>
  </si>
  <si>
    <t>ELETRODUTO FLEXÍVEL CORRUGADO, PEAD, DN 100 (4) - FORNECIMENTO E INSTALAÇÃO. AF_04/2016</t>
  </si>
  <si>
    <t xml:space="preserve"> 92865 </t>
  </si>
  <si>
    <t>CAIXA OCTOGONAL 4" X 4", METÁLICA, INSTALADA EM LAJE - FORNECIMENTO E INSTALAÇÃO. AF_12/2015</t>
  </si>
  <si>
    <t>CONDULETE ALUMINIO C/TAMPA TIPO C/LB/LL/LR - 1.1/2""</t>
  </si>
  <si>
    <t>IMPLANTAÇÃO</t>
  </si>
  <si>
    <t xml:space="preserve"> 91926 </t>
  </si>
  <si>
    <t>CABO DE COBRE FLEXÍVEL ISOLADO, 2,5 MM², ANTI-CHAMA 450/750 V, PARA CIRCUITOS TERMINAIS - FORNECIMENTO E INSTALAÇÃO. AF_12/2015</t>
  </si>
  <si>
    <t>CABO MULTIPLO 12 AWG - 3x2,5mm2</t>
  </si>
  <si>
    <t xml:space="preserve"> 91930 </t>
  </si>
  <si>
    <t>CABO DE COBRE FLEXÍVEL ISOLADO, 6 MM², ANTI-CHAMA 450/750 V, PARA CIRCUITOS TERMINAIS - FORNECIMENTO E INSTALAÇÃO. AF_12/2015</t>
  </si>
  <si>
    <t xml:space="preserve"> 97668 </t>
  </si>
  <si>
    <t>ELETRODUTO FLEXÍVEL CORRUGADO, PEAD, DN 63 (2")  - FORNECIMENTO E INSTALAÇÃO. AF_04/2016</t>
  </si>
  <si>
    <t>ILUMINAÇÃO E TOMADAS</t>
  </si>
  <si>
    <t xml:space="preserve"> 91835 </t>
  </si>
  <si>
    <t>ELETRODUTO FLEXÍVEL CORRUGADO REFORÇADO, PVC, DN 25 MM (3/4"), PARA CIRCUITOS TERMINAIS, INSTALADO EM FORRO - FORNECIMENTO E INSTALAÇÃO. AF_12/2015</t>
  </si>
  <si>
    <t xml:space="preserve"> 95745 </t>
  </si>
  <si>
    <t>ELETRODUTO DE AÇO GALVANIZADO, CLASSE LEVE, DN 20 MM (3/4), APARENTE, INSTALADO EM TETO - FORNECIMENTO E INSTALAÇÃO. AF_11/2016_P</t>
  </si>
  <si>
    <t xml:space="preserve"> 92867 </t>
  </si>
  <si>
    <t>CAIXA RETANGULAR 4" X 2" ALTA (2,00 M DO PISO), METÁLICA, INSTALADA EM PAREDE - FORNECIMENTO E INSTALAÇÃO. AF_12/2015</t>
  </si>
  <si>
    <t xml:space="preserve"> 92870 </t>
  </si>
  <si>
    <t>CAIXA RETANGULAR 4" X 4" ALTA (2,00 M DO PISO), METÁLICA, INSTALADA EM PAREDE - FORNECIMENTO E INSTALAÇÃO. AF_12/2015</t>
  </si>
  <si>
    <t xml:space="preserve"> 91953 </t>
  </si>
  <si>
    <t>INTERRUPTOR SIMPLES (1 MÓDULO), 10A/250V, INCLUINDO SUPORTE E PLACA - FORNECIMENTO E INSTALAÇÃO. AF_12/2015</t>
  </si>
  <si>
    <t xml:space="preserve"> 91955 </t>
  </si>
  <si>
    <t>INTERRUPTOR PARALELO (1 MÓDULO), 10A/250V, INCLUINDO SUPORTE E PLACA - FORNECIMENTO E INSTALAÇÃO. AF_12/2015</t>
  </si>
  <si>
    <t xml:space="preserve"> 91961 </t>
  </si>
  <si>
    <t>INTERRUPTOR PARALELO (2 MÓDULOS), 10A/250V, INCLUINDO SUPORTE E PLACA - FORNECIMENTO E INSTALAÇÃO. AF_12/2015</t>
  </si>
  <si>
    <t xml:space="preserve"> 91992 </t>
  </si>
  <si>
    <t>TOMADA ALTA DE EMBUTIR (1 MÓDULO), 2P+T 10 A, INCLUINDO SUPORTE E PLACA - FORNECIMENTO E INSTALAÇÃO. AF_12/2015</t>
  </si>
  <si>
    <t xml:space="preserve"> 91991 </t>
  </si>
  <si>
    <t>TOMADA ALTA DE EMBUTIR (1 MÓDULO), 2P+T 20 A, SEM SUPORTE E SEM PLACA - FORNECIMENTO E INSTALAÇÃO. AF_12/2015</t>
  </si>
  <si>
    <t xml:space="preserve"> 91959 </t>
  </si>
  <si>
    <t>INTERRUPTOR SIMPLES (2 MÓDULOS), 10A/250V, INCLUINDO SUPORTE E PLACA - FORNECIMENTO E INSTALAÇÃO. AF_12/2015</t>
  </si>
  <si>
    <t xml:space="preserve"> 91985 </t>
  </si>
  <si>
    <t>INTERRUPTOR PULSADOR CAMPAINHA (1 MÓDULO), 10A/250V, INCLUINDO SUPORTE E PLACA - FORNECIMENTO E INSTALAÇÃO. AF_09/2017</t>
  </si>
  <si>
    <t xml:space="preserve"> 91997 </t>
  </si>
  <si>
    <t>TOMADA MÉDIA DE EMBUTIR (1 MÓDULO), 2P+T 20 A, INCLUINDO SUPORTE E PLACA - FORNECIMENTO E INSTALAÇÃO. AF_12/2015</t>
  </si>
  <si>
    <t xml:space="preserve"> 92004 </t>
  </si>
  <si>
    <t>TOMADA MÉDIA DE EMBUTIR (2 MÓDULOS), 2P+T 10 A, INCLUINDO SUPORTE E PLACA - FORNECIMENTO E INSTALAÇÃO. AF_12/2015</t>
  </si>
  <si>
    <t xml:space="preserve"> 202125 </t>
  </si>
  <si>
    <t>ALARME AUDIOVISUAL S/ FIO BIVOLT 110/220V P/ SANITARIO PNE</t>
  </si>
  <si>
    <t xml:space="preserve"> 97594 </t>
  </si>
  <si>
    <t>LUMINÁRIA TIPO SPOT, DE SOBREPOR, COM 2 LÂMPADAS DE 15 W - FORNECIMENTO E INSTALAÇÃO. AF_11/2017</t>
  </si>
  <si>
    <t xml:space="preserve"> 97605 </t>
  </si>
  <si>
    <t>LUMINÁRIA ARANDELA TIPO MEIA-LUA, PARA 1 LÂMPADA LED - FORNECIMENTO E INSTALAÇÃO. AF_11/2017</t>
  </si>
  <si>
    <t>SISTEMAS ELETRÔNICOS (INFRA)</t>
  </si>
  <si>
    <t xml:space="preserve"> 91850 </t>
  </si>
  <si>
    <t>ELETRODUTO FLEXÍVEL CORRUGADO, PEAD, DN 40 MM (1 1/4"), PARA CIRCUITOS TERMINAIS, INSTALADO EM LAJE - FORNECIMENTO E INSTALAÇÃO. AF_12/2015</t>
  </si>
  <si>
    <t xml:space="preserve"> 97669 </t>
  </si>
  <si>
    <t>ELETRODUTO FLEXÍVEL CORRUGADO, PEAD, DN 90 (3) - FORNECIMENTO E INSTALAÇÃO. AF_04/2016</t>
  </si>
  <si>
    <t xml:space="preserve"> 92871 </t>
  </si>
  <si>
    <t>CAIXA RETANGULAR 4" X 4" MÉDIA (1,30 M DO PISO), METÁLICA, INSTALADA EM PAREDE - FORNECIMENTO E INSTALAÇÃO. AF_12/2015</t>
  </si>
  <si>
    <t xml:space="preserve"> 83369 </t>
  </si>
  <si>
    <t>QUADRO DE DISTRIBUICAO PARA TELEFONE N.4, 60X60X12CM EM CHAPA METALICA, DE EMBUTIR, SEM ACESSORIOS, PADRAO TELEBRAS, FORNECIMENTO E INSTALACAO</t>
  </si>
  <si>
    <t>SPDA</t>
  </si>
  <si>
    <t xml:space="preserve"> 96973 </t>
  </si>
  <si>
    <t>CORDOALHA DE COBRE NU 35 MM², NÃO ENTERRADA, COM ISOLADOR - FORNECIMENTO E INSTALAÇÃO. AF_12/2017</t>
  </si>
  <si>
    <t xml:space="preserve"> 96977 </t>
  </si>
  <si>
    <t>CORDOALHA DE COBRE NU 50 MM², ENTERRADA, SEM ISOLADOR - FORNECIMENTO E INSTALAÇÃO. AF_12/2017</t>
  </si>
  <si>
    <t xml:space="preserve"> 91864 </t>
  </si>
  <si>
    <t>ELETRODUTO RÍGIDO ROSCÁVEL, PVC, DN 32 MM (1"), PARA CIRCUITOS TERMINAIS, INSTALADO EM FORRO - FORNECIMENTO E INSTALAÇÃO. AF_12/2015</t>
  </si>
  <si>
    <t xml:space="preserve"> 91893 </t>
  </si>
  <si>
    <t>CURVA 90 GRAUS PARA ELETRODUTO, PVC, ROSCÁVEL, DN 32 MM (1"), PARA CIRCUITOS TERMINAIS, INSTALADA EM FORRO - FORNECIMENTO E INSTALAÇÃO. AF_12/2015</t>
  </si>
  <si>
    <t xml:space="preserve"> 98111 </t>
  </si>
  <si>
    <t>CAIXA DE INSPEÇÃO PARA ATERRAMENTO, CIRCULAR, EM POLIETILENO, DIÂMETRO INTERNO = 0,3 M. AF_05/2018</t>
  </si>
  <si>
    <t xml:space="preserve"> 96985 </t>
  </si>
  <si>
    <t>HASTE DE ATERRAMENTO 5/8  PARA SPDA - FORNECIMENTO E INSTALAÇÃO. AF_12/2017</t>
  </si>
  <si>
    <t xml:space="preserve"> 83377 </t>
  </si>
  <si>
    <t>CONECTOR DE PARAFUSO FENDIDO EM LIGA DE COBRE COM SEPARADOR DE CABOS PARA CABO 50 MM2 - FORNECIMENTO E INSTALACAO</t>
  </si>
  <si>
    <t xml:space="preserve"> 93654 </t>
  </si>
  <si>
    <t>DISJUNTOR MONOPOLAR TIPO DIN, CORRENTE NOMINAL DE 16A - FORNECIMENTO E INSTALAÇÃO. AF_04/2016</t>
  </si>
  <si>
    <t xml:space="preserve"> 93664 </t>
  </si>
  <si>
    <t>DISJUNTOR BIPOLAR TIPO DIN, CORRENTE NOMINAL DE 32A - FORNECIMENTO E INSTALAÇÃO. AF_04/2016</t>
  </si>
  <si>
    <t xml:space="preserve"> 93670 </t>
  </si>
  <si>
    <t>DISJUNTOR TRIPOLAR TIPO DIN, CORRENTE NOMINAL DE 25A - FORNECIMENTO E INSTALAÇÃO. AF_04/2016</t>
  </si>
  <si>
    <t>CLIMATIZAÇÃO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</si>
  <si>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</si>
  <si>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</si>
  <si>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97328 </t>
  </si>
  <si>
    <t>TUBO EM COBRE FLEXÍVEL, DN 3/8", COM ISOLAMENTO, INSTALADO EM RAMAL DE ALIMENTAÇÃO DE AR CONDICIONADO COM CONDENSADORA INDIVIDUAL  FORNECIMENTO E INSTALAÇÃO. AF_12/2015</t>
  </si>
  <si>
    <t xml:space="preserve"> 97330 </t>
  </si>
  <si>
    <t>TUBO EM COBRE FLEXÍVEL, DN 5/8", COM ISOLAMENTO, INSTALADO EM RAMAL DE ALIMENTAÇÃO DE AR CONDICIONADO COM CONDENSADORA INDIVIDUAL  FORNECIMENTO E INSTALAÇÃO. AF_12/2015</t>
  </si>
  <si>
    <t>PAISAGISMO</t>
  </si>
  <si>
    <t xml:space="preserve"> 98516 </t>
  </si>
  <si>
    <t>PLANTIO DE PALMEIRA COM ALTURA DE MUDA MENOR OU IGUAL A 2,00 M. AF_05/2018</t>
  </si>
  <si>
    <t xml:space="preserve"> 85180 </t>
  </si>
  <si>
    <t>PLANTIO DE GRAMA ESMERALDA EM ROLO</t>
  </si>
  <si>
    <t xml:space="preserve"> 98510 </t>
  </si>
  <si>
    <t>PLANTIO DE ÁRVORE ORNAMENTAL COM ALTURA DE MUDA MENOR OU IGUAL A 2,00 M. AF_05/2018</t>
  </si>
  <si>
    <t>INSTALAÇÕES MECÂNICA</t>
  </si>
  <si>
    <t>FORNECIMENTO E INSTALAÇÃO DE ELEVADOR</t>
  </si>
  <si>
    <t>SERVIÇOS COMPLEMENTARES</t>
  </si>
  <si>
    <t xml:space="preserve">PROJETO: </t>
  </si>
  <si>
    <t>DATA:</t>
  </si>
  <si>
    <t>REVISÃO:</t>
  </si>
  <si>
    <t>PISOS</t>
  </si>
  <si>
    <t>RESUMO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</si>
  <si>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</si>
  <si>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</si>
  <si>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</si>
  <si>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</si>
  <si>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</si>
  <si>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</si>
  <si>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</si>
  <si>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</si>
  <si>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</si>
  <si>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</si>
  <si>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</si>
  <si>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</si>
  <si>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</si>
  <si>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</si>
  <si>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</si>
  <si>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</si>
  <si>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</si>
  <si>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TOTAL=</t>
  </si>
  <si>
    <t>18.0</t>
  </si>
  <si>
    <t>19.0</t>
  </si>
  <si>
    <t>20.0</t>
  </si>
  <si>
    <t>ITEM</t>
  </si>
  <si>
    <t>DISCRIMINAÇÃO</t>
  </si>
  <si>
    <t>R$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</si>
  <si>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</si>
  <si>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</si>
  <si>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</si>
  <si>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</si>
  <si>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</si>
  <si>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</si>
  <si>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</si>
  <si>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</si>
  <si>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TOTAL DA OBRA/DESEMBOLSO MENSAL</t>
  </si>
  <si>
    <t>DESEMBOLSO ACUMULADO</t>
  </si>
  <si>
    <t>%  ACUMULADO</t>
  </si>
  <si>
    <t>MÊS 9</t>
  </si>
  <si>
    <t>MÊS 10</t>
  </si>
  <si>
    <t>ITENS</t>
  </si>
  <si>
    <t>DESCRIÇÃO</t>
  </si>
  <si>
    <t>%</t>
  </si>
  <si>
    <t>DESPESAS INDIRETAS</t>
  </si>
  <si>
    <t>1.1</t>
  </si>
  <si>
    <t>Seguro e Garantia</t>
  </si>
  <si>
    <t>1.2</t>
  </si>
  <si>
    <t>Risco</t>
  </si>
  <si>
    <t>1.3</t>
  </si>
  <si>
    <t>Despesas Financeiras</t>
  </si>
  <si>
    <t>1.4</t>
  </si>
  <si>
    <t>Administração Central</t>
  </si>
  <si>
    <t>BENEFÍCIO</t>
  </si>
  <si>
    <t>2.1</t>
  </si>
  <si>
    <t>Lucro</t>
  </si>
  <si>
    <t>TRIBUTOS</t>
  </si>
  <si>
    <t>3.1</t>
  </si>
  <si>
    <t>ISS (Observar Percentual da Localidade)</t>
  </si>
  <si>
    <t>3.2</t>
  </si>
  <si>
    <t>PIS</t>
  </si>
  <si>
    <t>3.3</t>
  </si>
  <si>
    <t>COFINS</t>
  </si>
  <si>
    <t>3.4</t>
  </si>
  <si>
    <t>CPRB (CONTRIBUIÇÃO PREVIDENCIÁRIA SOBRE A RECEITA BRUTA)</t>
  </si>
  <si>
    <t>BDI=</t>
  </si>
  <si>
    <t>((1+AC+S+R+G))*(1+DF)*(1+L))/((1-I) )-1)</t>
  </si>
  <si>
    <t>NOTAS:</t>
  </si>
  <si>
    <t>1 - A fórmula proposta pela EMAP para cálculo do BDI, acima utilizada, segue o Acórdão 2622/2013-TCU/Plenário;</t>
  </si>
  <si>
    <t>2 - Alíquota do ISS é determinada pela "Relação de Serviços" do município onde se prestará o serviço conforme art. 1° e art. 8° da Lei Complementar n° 116/2001;</t>
  </si>
  <si>
    <t>3 - Alíquota máxima de PIS é de até 1,65% conforme Lei n°10.637/02 em consonância ao Regime de Tributação da Empresa;</t>
  </si>
  <si>
    <t>4 - Alíquota máxima de COFINS é de 3% conforme Lei n° 10.833/03;</t>
  </si>
  <si>
    <t>5 - Os percentuais dos itens que compõem analiticamente o BDI são os limites referenciais máximos admitidos pela Administração, consoante o art. 40, inciso X da Lei n° 8.666/93.</t>
  </si>
  <si>
    <t>6 - A alíquota do ISS aplicada no município de São Luís é de 5%, porém, o decreto 44.910 de 23/12/2013 autoriza dedução de 40% a título de materiais incorporados à obra em regime presumido de dedução. Desta forma, no BDI foi aplicado o percentual de 3,0%.</t>
  </si>
  <si>
    <t>FDE</t>
  </si>
  <si>
    <t>Lastro de brita comercial</t>
  </si>
  <si>
    <t>t</t>
  </si>
  <si>
    <t>Dissipador de energia - DEB 03 - areia e pedra de mão comerciais</t>
  </si>
  <si>
    <t>Bancada em granito cinza andorinha, e=2cm</t>
  </si>
  <si>
    <t>m</t>
  </si>
  <si>
    <t>TRANSPORTE COMERCIAL COM CAMINHAO BASCULANTE 6M³, RODOVIA PAVIMENTADA</t>
  </si>
  <si>
    <t>M³XKM</t>
  </si>
  <si>
    <t xml:space="preserve"> 97065 </t>
  </si>
  <si>
    <t>MONTAGEM E DESMONTAGEM DE ANDAIME MULTIDIRECIONAL (EXCLUSIVE ANDAIME E LIMPEZA). AF_11/2017</t>
  </si>
  <si>
    <t xml:space="preserve"> 96521 </t>
  </si>
  <si>
    <t>ESCAVAÇÃO MECANIZADA PARA BLOCO DE COROAMENTO OU SAPATA, COM PREVISÃO DE FÔRMA, COM RETROESCAVADEIRA. AF_06/2017</t>
  </si>
  <si>
    <t xml:space="preserve"> 96525 </t>
  </si>
  <si>
    <t>ESCAVAÇÃO MECANIZADA PARA VIGA BALDRAME, COM PREVISÃO DE FÔRMA, COM MINI-ESCAVADEIRA. AF_06/2017</t>
  </si>
  <si>
    <t>ESTACA ESCAVADA MECANICAMENTE, SEM FLUIDO ESTABILIZANTE, COM 30 CM DE DIÂMETRO, ATÉ 9 M DE COMPRIMENTO, CONCRETO LANÇADO POR CAMINHÃO BETONEIRA (EXCLUSIVE MOBILIZAÇÃO E DESMOBILIZAÇÃO).</t>
  </si>
  <si>
    <t xml:space="preserve"> 96534 </t>
  </si>
  <si>
    <t>FABRICAÇÃO, MONTAGEM E DESMONTAGEM DE FÔRMA PARA BLOCO DE COROAMENTO, EM MADEIRA SERRADA, E=25 MM, 4 UTILIZAÇÕES. AF_06/2017</t>
  </si>
  <si>
    <t xml:space="preserve"> 96543 </t>
  </si>
  <si>
    <t>ARMAÇÃO DE BLOCO, VIGA BALDRAME E SAPATA UTILIZANDO AÇO CA-60 DE 5 MM - MONTAGEM. AF_06/2017</t>
  </si>
  <si>
    <t xml:space="preserve"> 96546 </t>
  </si>
  <si>
    <t>ARMAÇÃO DE BLOCO, VIGA BALDRAME OU SAPATA UTILIZANDO AÇO CA-50 DE 10 MM - MONTAGEM. AF_06/2017</t>
  </si>
  <si>
    <t xml:space="preserve"> 96547 </t>
  </si>
  <si>
    <t>ARMAÇÃO DE BLOCO, VIGA BALDRAME OU SAPATA UTILIZANDO AÇO CA-50 DE 12,5 MM - MONTAGEM. AF_06/2017</t>
  </si>
  <si>
    <t>ARMAÇÃO DE ESTACA ESCAVADA UTILIZANDO AÇO CA-50 DE 6.3 MM.</t>
  </si>
  <si>
    <t>ARMAÇÃO DE ESTACA ESCAVADA UTILIZANDO AÇO CA-50 DE 10.0 MM.</t>
  </si>
  <si>
    <t xml:space="preserve"> 96619 </t>
  </si>
  <si>
    <t>LASTRO DE CONCRETO MAGRO, APLICADO EM BLOCOS DE COROAMENTO OU SAPATAS, ESPESSURA DE 5 CM. AF_08/2017</t>
  </si>
  <si>
    <t xml:space="preserve"> 92483 </t>
  </si>
  <si>
    <t>MONTAGEM E DESMONTAGEM DE FÔRMA DE LAJE MACIÇA COM ÁREA MÉDIA MENOR OU IGUAL A 20 M², PÉ-DIREITO SIMPLES, EM MADEIRA SERRADA, 2 UTILIZAÇÕES. AF_12/2015</t>
  </si>
  <si>
    <t xml:space="preserve"> 95944 </t>
  </si>
  <si>
    <t>ARMAÇÃO DE ESCADA, COM 2 LANCES, DE UMA ESTRUTURA CONVENCIONAL DE CONCRETO ARMADO UTILIZANDO AÇO CA-50 DE 6,3 MM - MONTAGEM. AF_01/2017</t>
  </si>
  <si>
    <t xml:space="preserve"> 95945 </t>
  </si>
  <si>
    <t>ARMAÇÃO DE ESCADA, COM 2 LANCES, DE UMA ESTRUTURA CONVENCIONAL DE CONCRETO ARMADO UTILIZANDO AÇO CA-50 DE 8,0 MM - MONTAGEM. AF_01/2017</t>
  </si>
  <si>
    <t>CONTRA-PISO</t>
  </si>
  <si>
    <t xml:space="preserve"> 91596 </t>
  </si>
  <si>
    <t>ARMAÇÃO DO SISTEMA DE PAREDES DE CONCRETO, EXECUTADA COMO ARMADURA POSITIVA DE LAJES, TELA Q-138. AF_06/2015</t>
  </si>
  <si>
    <t xml:space="preserve"> 94582 </t>
  </si>
  <si>
    <t>JANELA DE ALUMÍNIO DE CORRER, 2 FOLHAS, FIXAÇÃO COM ARGAMASSA, COM VIDROS, PADRONIZADA. AF_07/2016</t>
  </si>
  <si>
    <t xml:space="preserve"> 94585 </t>
  </si>
  <si>
    <t>JANELA DE ALUMÍNIO DE CORRER, 4 FOLHAS, FIXAÇÃO COM ARGAMASSA, COM VIDROS, PADRONIZADA. AF_07/2016</t>
  </si>
  <si>
    <t xml:space="preserve"> 85010 </t>
  </si>
  <si>
    <t>CAIXILHO FIXO, DE ALUMINIO, PARA VIDRO</t>
  </si>
  <si>
    <t xml:space="preserve"> 91315 </t>
  </si>
  <si>
    <t>KIT DE PORTA DE MADEIRA PARA PINTURA, SEMI-OCA (LEVE OU MÉDIA), PADRÃO POPULAR, 90X210CM, ESPESSURA DE 3,5CM, ITENS INCLUSOS: DOBRADIÇAS, MONTAGEM E INSTALAÇÃO DO BATENTE, FECHADURA COM EXECUÇÃO DO FURO - FORNECIMENTO E INSTALAÇÃO. AF_08/2015</t>
  </si>
  <si>
    <t xml:space="preserve"> 91314 </t>
  </si>
  <si>
    <t>KIT DE PORTA DE MADEIRA PARA PINTURA, SEMI-OCA (LEVE OU MÉDIA), PADRÃO POPULAR, 80X210CM, ESPESSURA DE 3,5CM, ITENS INCLUSOS: DOBRADIÇAS, MONTAGEM E INSTALAÇÃO DO BATENTE, FECHADURA COM EXECUÇÃO DO FURO - FORNECIMENTO E INSTALAÇÃO. AF_08/2015</t>
  </si>
  <si>
    <t xml:space="preserve"> 91313 </t>
  </si>
  <si>
    <t>KIT DE PORTA DE MADEIRA PARA PINTURA, SEMI-OCA (LEVE OU MÉDIA), PADRÃO POPULAR, 70X210CM, ESPESSURA DE 3,5CM, ITENS INCLUSOS: DOBRADIÇAS, MONTAGEM E INSTALAÇÃO DO BATENTE, FECHADURA COM EXECUÇÃO DO FURO - FORNECIMENTO E INSTALAÇÃO. AF_08/2015</t>
  </si>
  <si>
    <t xml:space="preserve"> 91312 </t>
  </si>
  <si>
    <t>KIT DE PORTA DE MADEIRA PARA PINTURA, SEMI-OCA (LEVE OU MÉDIA), PADRÃO POPULAR, 60X210CM, ESPESSURA DE 3,5CM, ITENS INCLUSOS: DOBRADIÇAS, MONTAGEM E INSTALAÇÃO DO BATENTE, FECHADURA COM EXECUÇÃO DO FURO - FORNECIMENTO E INSTALAÇÃO. AF_08/2015</t>
  </si>
  <si>
    <t xml:space="preserve"> 99857 </t>
  </si>
  <si>
    <t>CORRIMÃO SIMPLES, DIÂMETRO EXTERNO = 1 1/2", EM ALUMÍNIO. AF_04/2019_P</t>
  </si>
  <si>
    <t xml:space="preserve"> 150159 </t>
  </si>
  <si>
    <t>DIVISORIA PARA BANHO EM VIDRO LAMINADO INCOLOR 8mm</t>
  </si>
  <si>
    <t>REVESTIMENTO CERÂMICO PARA PAREDES INTERNAS COM PLACAS TIPO ESMALTADA EXTRA DE DIMENSÕES 30X30 CM</t>
  </si>
  <si>
    <t>EXECUÇÃO DE FRISO EM REVESTIMENTO DE FACHADA</t>
  </si>
  <si>
    <t xml:space="preserve"> 96114 </t>
  </si>
  <si>
    <t>FORRO EM DRYWALL, PARA AMBIENTES COMERCIAIS, INCLUSIVE ESTRUTURA DE FIXAÇÃO. AF_05/2017_P</t>
  </si>
  <si>
    <t xml:space="preserve"> 98673 </t>
  </si>
  <si>
    <t>PISO VINÍLICO SEMI-FLEXÍVEL EM PLACAS, PADRÃO LISO, ESPESSURA 3,2 MM, FIXADO COM COLA. AF_06/2018</t>
  </si>
  <si>
    <t>PISO CERÂMICA 30x30cm</t>
  </si>
  <si>
    <t>PISO CERÂMICA 60x60cm</t>
  </si>
  <si>
    <t xml:space="preserve"> 84089 </t>
  </si>
  <si>
    <t>PEITORIL EM MARMORE BRANCO, LARGURA DE 25CM, ASSENTADO COM ARGAMASSA TRACO 1:3 (CIMENTO E AREIA MEDIA), PREPARO MANUAL DA ARGAMASSA</t>
  </si>
  <si>
    <t>EXECUÇÃO DE VIA EM PISO INTERTRAVADO, COM BLOCO 16 FACES DE 22 X 11 CM, ESPESSURA 8 CM. AF_12/2015</t>
  </si>
  <si>
    <t xml:space="preserve"> 89531 </t>
  </si>
  <si>
    <t>JOELHO 45 GRAUS, PVC, SERIE R, ÁGUA PLUVIAL, DN 100 MM, JUNTA ELÁSTICA, FORNECIDO E INSTALADO EM RAMAL DE ENCAMINHAMENTO. AF_12/2014</t>
  </si>
  <si>
    <t>JUNÇÃO SIMPLES, PVC, SERIE R, ÁGUA PLUVIAL, DN 75 X 50 MM, JUNTA ELÁSTICA, FORNECIDO E INSTALADO EM RAMAL DE ENCAMINHAMENTO.</t>
  </si>
  <si>
    <t xml:space="preserve"> 89546 </t>
  </si>
  <si>
    <t>BUCHA DE REDUÇÃO LONGA, PVC, SERIE R, ÁGUA PLUVIAL, DN 50 X 40 MM, JUNTA ELÁSTICA, FORNECIDO E INSTALADO EM RAMAL DE ENCAMINHAMENTO. AF_12/2014</t>
  </si>
  <si>
    <t xml:space="preserve"> 89573 </t>
  </si>
  <si>
    <t>TÊ, PVC, SERIE R, ÁGUA PLUVIAL, DN 100 X 75 MM, JUNTA ELÁSTICA, FORNECIDO E INSTALADO EM RAMAL DE ENCAMINHAMENTO. AF_12/2014</t>
  </si>
  <si>
    <t>CAIXA SIFONADA, PVC, DN 100 X 100 X 40 MM, FORNECIDA E INSTALADA EM RAMAIS DE ENCAMINHAMENTO DE ÁGUA PLUVIAL.</t>
  </si>
  <si>
    <t>BUCHA DE REDUÇÃO, PVC, 32 X 25, CURTA, INSTALADO EM PRUMADA DE ÁGUA</t>
  </si>
  <si>
    <t>BUCHA DE REDUÇÃO, PVC, 40 X 32, CURTA, INSTALADO EM PRUMADA DE ÁGUA</t>
  </si>
  <si>
    <t>BUCHA DE REDUÇÃO, PVC, 40 X 25, LONGA, INSTALADO EM PRUMADA DE ÁGUA</t>
  </si>
  <si>
    <t xml:space="preserve"> 89481 </t>
  </si>
  <si>
    <t>JOELHO 90 GRAUS, PVC, SOLDÁVEL, DN 25MM, INSTALADO EM PRUMADA DE ÁGUA - FORNECIMENTO E INSTALAÇÃO. AF_12/2014</t>
  </si>
  <si>
    <t xml:space="preserve"> 89492 </t>
  </si>
  <si>
    <t>JOELHO 90 GRAUS, PVC, SOLDÁVEL, DN 32MM, INSTALADO EM PRUMADA DE ÁGUA - FORNECIMENTO E INSTALAÇÃO. AF_12/2014</t>
  </si>
  <si>
    <t xml:space="preserve"> 89620 </t>
  </si>
  <si>
    <t>TE, PVC, SOLDÁVEL, DN 32MM, INSTALADO EM PRUMADA DE ÁGUA - FORNECIMENTO E INSTALAÇÃO. AF_12/2014</t>
  </si>
  <si>
    <t xml:space="preserve"> 89622 </t>
  </si>
  <si>
    <t>TÊ DE REDUÇÃO, PVC, SOLDÁVEL, DN 32MM X 25MM, INSTALADO EM PRUMADA DE ÁGUA - FORNECIMENTO E INSTALAÇÃO. AF_12/2014</t>
  </si>
  <si>
    <t>ANEL BORRACHA, DN 50 MM, PARA TUBO SERIE REFORÇADA ESGOTO PREDIAL</t>
  </si>
  <si>
    <t>ANEL BORRACHA, DN 75 MM, PARA TUBO SERIE REFORCADA ESGOTO PREDIAL</t>
  </si>
  <si>
    <t>ANEL BORRACHA, DN 100 MM, PARA TUBO SERIE REFORCADA ESGOTO PREDIAL</t>
  </si>
  <si>
    <t xml:space="preserve"> 89516 </t>
  </si>
  <si>
    <t>JOELHO 45 GRAUS, PVC, SERIE R, ÁGUA PLUVIAL, DN 40 MM, JUNTA SOLDÁVEL, FORNECIDO E INSTALADO EM RAMAL DE ENCAMINHAMENTO. AF_12/2014</t>
  </si>
  <si>
    <t xml:space="preserve"> 89520 </t>
  </si>
  <si>
    <t>JOELHO 45 GRAUS, PVC, SERIE R, ÁGUA PLUVIAL, DN 50 MM, JUNTA ELÁSTICA, FORNECIDO E INSTALADO EM RAMAL DE ENCAMINHAMENTO. AF_12/2014</t>
  </si>
  <si>
    <t xml:space="preserve"> 89514 </t>
  </si>
  <si>
    <t>JOELHO 90 GRAUS, PVC, SERIE R, ÁGUA PLUVIAL, DN 40 MM, JUNTA SOLDÁVEL, FORNECIDO E INSTALADO EM RAMAL DE ENCAMINHAMENTO. AF_12/2014</t>
  </si>
  <si>
    <t xml:space="preserve"> 89518 </t>
  </si>
  <si>
    <t>JOELHO 90 GRAUS, PVC, SERIE R, ÁGUA PLUVIAL, DN 50 MM, JUNTA ELÁSTICA, FORNECIDO E INSTALADO EM RAMAL DE ENCAMINHAMENTO. AF_12/2014</t>
  </si>
  <si>
    <t xml:space="preserve"> 89522 </t>
  </si>
  <si>
    <t>JOELHO 90 GRAUS, PVC, SERIE R, ÁGUA PLUVIAL, DN 75 MM, JUNTA ELÁSTICA, FORNECIDO E INSTALADO EM RAMAL DE ENCAMINHAMENTO. AF_12/2014</t>
  </si>
  <si>
    <t>JOELHO EM PVC, 90º, PARA ESGOTO PREDIAL, 100 X 75MM, COM VISITA - FORNECIMENTO E INSTALACAO</t>
  </si>
  <si>
    <t>JOELHO 90 GRAUS COM BOLSA PARA ANEL EM PVC RÍGIDO BRANCO, JUNTA ELÁSTICA, Ø 40 mm x 1.1/2"</t>
  </si>
  <si>
    <t>UNÇÃO SIMPLES, PVC, SERIE NORMAL, ESGOTO PREDIAL, DN 40 X 40 MM, JUNTA ELÁSTICA, FORNECIDO E INSTALADO EM SUBCOLETOR AÉREO DE ESGOTO SANITÁRIO.</t>
  </si>
  <si>
    <t xml:space="preserve"> 89565 </t>
  </si>
  <si>
    <t>JUNÇÃO SIMPLES, PVC, SERIE R, ÁGUA PLUVIAL, DN 75 X 75 MM, JUNTA ELÁSTICA, FORNECIDO E INSTALADO EM RAMAL DE ENCAMINHAMENTO. AF_12/2014</t>
  </si>
  <si>
    <t>JUNÇÃO SIMPLES, PVC, SERIE R, ÁGUA PLUVIAL, DN 100 X 50 MM, JUNTA ELÁSTICA, FORNECIDO E INSTALADO EM RAMAL DE ENCAMINHAMENTO.</t>
  </si>
  <si>
    <t xml:space="preserve"> 89569 </t>
  </si>
  <si>
    <t>JUNÇÃO SIMPLES, PVC, SERIE R, ÁGUA PLUVIAL, DN 100 X 75 MM, JUNTA ELÁSTICA, FORNECIDO E INSTALADO EM RAMAL DE ENCAMINHAMENTO. AF_12/2014</t>
  </si>
  <si>
    <t xml:space="preserve"> 89567 </t>
  </si>
  <si>
    <t>JUNÇÃO SIMPLES, PVC, SERIE R, ÁGUA PLUVIAL, DN 100 X 100 MM, JUNTA ELÁSTICA, FORNECIDO E INSTALADO EM RAMAL DE ENCAMINHAMENTO. AF_12/2014</t>
  </si>
  <si>
    <t>JUNÇÃO INVERTIDA, PVC, SERIE R, ÁGUA PLUVIAL, DN 50 X 50 MM, JUNTA ELÁSTICA, FORNECIDO E INSTALADO EM RAMAL DE ENCAMINHAMENTO.</t>
  </si>
  <si>
    <t xml:space="preserve"> 89753 </t>
  </si>
  <si>
    <t>LUVA SIMPLES, PVC, SERIE NORMAL, ESGOTO PREDIAL, DN 50 MM, JUNTA ELÁSTICA, FORNECIDO E INSTALADO EM RAMAL DE DESCARGA OU RAMAL DE ESGOTO SANITÁRIO. AF_12/2014</t>
  </si>
  <si>
    <t xml:space="preserve"> 89774 </t>
  </si>
  <si>
    <t>LUVA SIMPLES, PVC, SERIE NORMAL, ESGOTO PREDIAL, DN 75 MM, JUNTA ELÁSTICA, FORNECIDO E INSTALADO EM RAMAL DE DESCARGA OU RAMAL DE ESGOTO SANITÁRIO. AF_12/2014</t>
  </si>
  <si>
    <t xml:space="preserve"> 89554 </t>
  </si>
  <si>
    <t>LUVA SIMPLES, PVC, SERIE R, ÁGUA PLUVIAL, DN 100 MM, JUNTA ELÁSTICA, FORNECIDO E INSTALADO EM RAMAL DE ENCAMINHAMENTO. AF_12/2014</t>
  </si>
  <si>
    <t xml:space="preserve"> 72295 </t>
  </si>
  <si>
    <t>CAP PVC ESGOTO 100MM (TAMPÃO) - FORNECIMENTO E INSTALAÇÃO</t>
  </si>
  <si>
    <t xml:space="preserve"> 89623 </t>
  </si>
  <si>
    <t>TE, PVC, SOLDÁVEL, DN 40MM, INSTALADO EM PRUMADA DE ÁGUA - FORNECIMENTO E INSTALAÇÃO. AF_12/2014</t>
  </si>
  <si>
    <t xml:space="preserve"> 89825 </t>
  </si>
  <si>
    <t>TE, PVC, SERIE NORMAL, ESGOTO PREDIAL, DN 50 X 50 MM, JUNTA ELÁSTICA, FORNECIDO E INSTALADO EM PRUMADA DE ESGOTO SANITÁRIO OU VENTILAÇÃO. AF_12/2014</t>
  </si>
  <si>
    <t>TE, PVC, SERIE NORMAL, ESGOTO PREDIAL, DN 75 X 50 MM, JUNTA ELÁSTICA, FORNECIDO E INSTALADO EM RAMAL DE DESCARGA OU RAMAL DE ESGOTO SANITÁRIO.</t>
  </si>
  <si>
    <t>TE, PVC, SERIE NORMAL, ESGOTO PREDIAL, DN 100 X 50 MM, JUNTA ELÁSTICA, FORNECIDO E INSTALADO EM RAMAL DE DESCARGA OU RAMAL DE ESGOTO SANITÁRIO.</t>
  </si>
  <si>
    <t xml:space="preserve"> 89559 </t>
  </si>
  <si>
    <t>TÊ DE INSPEÇÃO, PVC, SERIE R, ÁGUA PLUVIAL, DN 100 MM, JUNTA ELÁSTICA, FORNECIDO E INSTALADO EM RAMAL DE ENCAMINHAMENTO. AF_12/2014</t>
  </si>
  <si>
    <t xml:space="preserve"> 90695 </t>
  </si>
  <si>
    <t>TUBO DE PVC PARA REDE COLETORA DE ESGOTO DE PAREDE MACIÇA, DN 150 MM, JUNTA ELÁSTICA, INSTALADO EM LOCAL COM NÍVEL BAIXO DE INTERFERÊNCIAS - FORNECIMENTO E ASSENTAMENTO. AF_06/2015</t>
  </si>
  <si>
    <t xml:space="preserve"> 89708 </t>
  </si>
  <si>
    <t>CAIXA SIFONADA, PVC, DN 150 X 185 X 75 MM, JUNTA ELÁSTICA, FORNECIDA E INSTALADA EM RAMAL DE DESCARGA OU EM RAMAL DE ESGOTO SANITÁRIO. AF_12/2014</t>
  </si>
  <si>
    <t xml:space="preserve"> 89356 </t>
  </si>
  <si>
    <t>TUBO, PVC, SOLDÁVEL, DN 25MM, INSTALADO EM RAMAL OU SUB-RAMAL DE ÁGUA - FORNECIMENTO E INSTALAÇÃO. AF_12/2014</t>
  </si>
  <si>
    <t xml:space="preserve"> 94715 </t>
  </si>
  <si>
    <t>ADAPTADOR COM FLANGES LIVRES, PVC, SOLDÁVEL, DN 110 MM X 4 , INSTALADO EM RESERVAÇÃO DE ÁGUA DE EDIFICAÇÃO QUE POSSUA RESERVATÓRIO DE FIBRA/FIBROCIMENTO   FORNECIMENTO E INSTALAÇÃO. AF_06/2016</t>
  </si>
  <si>
    <t>POÇO DE ABSORÇÃO COM ANÉIS CONCRETO 3,0 M X 2,0 M.</t>
  </si>
  <si>
    <t xml:space="preserve"> 94655 </t>
  </si>
  <si>
    <t>TUBO, PVC, SOLDÁVEL, DN 110 MM, INSTALADO EM RESERVAÇÃO DE ÁGUA DE EDIFICAÇÃO QUE POSSUA RESERVATÓRIO DE FIBRA/FIBROCIMENTO   FORNECIMENTO E INSTALAÇÃO. AF_06/2016</t>
  </si>
  <si>
    <t xml:space="preserve"> 94686 </t>
  </si>
  <si>
    <t>JOELHO 90 GRAUS, PVC, SOLDÁVEL, DN 110 MM INSTALADO EM RESERVAÇÃO DE ÁGUA DE EDIFICAÇÃO QUE POSSUA RESERVATÓRIO DE FIBRA/FIBROCIMENTO   FORNECIMENTO E INSTALAÇÃO. AF_06/2016</t>
  </si>
  <si>
    <t xml:space="preserve"> 89395 </t>
  </si>
  <si>
    <t>TE, PVC, SOLDÁVEL, DN 25MM, INSTALADO EM RAMAL OU SUB-RAMAL DE ÁGUA - FORNECIMENTO E INSTALAÇÃO. AF_12/2014</t>
  </si>
  <si>
    <t xml:space="preserve"> 94701 </t>
  </si>
  <si>
    <t>TÊ, PVC, SOLDÁVEL, DN 110 MM INSTALADO EM RESERVAÇÃO DE ÁGUA DE EDIFICAÇÃO QUE POSSUA RESERVATÓRIO DE FIBRA/FIBROCIMENTO   FORNECIMENTO E INSTALAÇÃO. AF_06/2016</t>
  </si>
  <si>
    <t xml:space="preserve"> 89568 </t>
  </si>
  <si>
    <t>UNIÃO, PVC, SOLDÁVEL, DN 40MM, INSTALADO EM PRUMADA DE ÁGUA - FORNECIMENTO E INSTALAÇÃO. AF_12/2014</t>
  </si>
  <si>
    <t>TÊ DE REDUÇÃO, PVC, SOLDÁVEL, DN 40 MM X 25 MM, INSTALADO EM RESERVAÇÃO DE ÁGUA DE EDIFICAÇÃO QUE POSSUA RESERVATÓRIO DE FIBRA/FIBROCIMENTO FORNECIMENTO E INSTALAÇÃO.</t>
  </si>
  <si>
    <t>JOELHO 90 GRAUS, PVC, SOLDÁVEL, DN 25MM, X 1/2" INSTALADO EM RAMAL DE DISTRIBUIÇÃO DE ÁGUA – FORNECIMENTO E INSTALAÇÃO.</t>
  </si>
  <si>
    <t xml:space="preserve"> 97345 </t>
  </si>
  <si>
    <t>TUBO EM COBRE RÍGIDO, DN 22 MM, CLASSE A, SEM ISOLAMENTO, INSTALADO EM RAMAL E SUB-RAMAL  FORNECIMENTO E INSTALAÇÃO. AF_12/2015</t>
  </si>
  <si>
    <t xml:space="preserve"> 93110 </t>
  </si>
  <si>
    <t>CONECTOR EM BRONZE/LATÃO, DN 22 MM X 1/2", SEM ANEL DE SOLDA, BOLSA X ROSCA F, INSTALADO EM RAMAL E SUB-RAMAL  FORNECIMENTO E INSTALAÇÃO. AF_01/2016</t>
  </si>
  <si>
    <t xml:space="preserve"> 95248 </t>
  </si>
  <si>
    <t>VÁLVULA DE ESFERA BRUTA, BRONZE, ROSCÁVEL, 1/2  , INSTALADO EM RESERVAÇÃO DE ÁGUA DE EDIFICAÇÃO QUE POSSUA RESERVATÓRIO DE FIBRA/FIBROCIMENTO - FORNECIMENTO E INSTALAÇÃO. AF_06/2016</t>
  </si>
  <si>
    <t>CENTRAL GÁS GLP PARA 2 CILINDROS 45kg</t>
  </si>
  <si>
    <t>CUBA DE EMBUTIR OVAL EM LOUÇA BRANCA, 35 X 50CM OU EQUIVALENTE, INCLUSO VÁLVULA EM METAL CROMADO E SIFÃO FLEXÍVEL EM PVC - FORNECIMENTO E INSTALAÇÃO. AF_12/2013</t>
  </si>
  <si>
    <t xml:space="preserve"> 86943 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</si>
  <si>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</si>
  <si>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 xml:space="preserve"> 86909 </t>
  </si>
  <si>
    <t>TORNEIRA CROMADA TUBO MÓVEL, DE MESA, 1/2" OU 3/4", PARA PIA DE COZINHA, PADRÃO ALTO - FORNECIMENTO E INSTALAÇÃO. AF_12/2013</t>
  </si>
  <si>
    <t>BARRA DE APOIO PARA PNE MOD.2310 80cm</t>
  </si>
  <si>
    <t xml:space="preserve"> 95544 </t>
  </si>
  <si>
    <t>PAPELEIRA DE PAREDE EM METAL CROMADO SEM TAMPA, INCLUSO FIXAÇÃO. AF_10/2016</t>
  </si>
  <si>
    <t>TOALHEIRO PAPEL ACO INOX.FOSCO SOBREPOR</t>
  </si>
  <si>
    <t xml:space="preserve"> 86915 </t>
  </si>
  <si>
    <t>TORNEIRA CROMADA DE MESA, 1/2" OU 3/4", PARA LAVATÓRIO, PADRÃO MÉDIO - FORNECIMENTO E INSTALAÇÃO. AF_12/2013</t>
  </si>
  <si>
    <t xml:space="preserve"> 94792 </t>
  </si>
  <si>
    <t>REGISTRO DE GAVETA BRUTO, LATÃO, ROSCÁVEL, 1, COM ACABAMENTO E CANOPLA CROMADOS, INSTALADO EM RESERVAÇÃO DE ÁGUA DE EDIFICAÇÃO QUE POSSUA RESERVATÓRIO DE FIBRA/FIBROCIMENTO  FORNECIMENTO E INSTALAÇÃO. AF_06/2016</t>
  </si>
  <si>
    <t xml:space="preserve"> 89972 </t>
  </si>
  <si>
    <t>KIT DE REGISTRO DE GAVETA BRUTO DE LATÃO ¾", INCLUSIVE CONEXÕES, ROSCÁVEL, INSTALADO EM RAMAL DE ÁGUA FRIA - FORNECIMENTO E INSTALAÇÃO. AF_12/2014</t>
  </si>
  <si>
    <t xml:space="preserve"> 95547 </t>
  </si>
  <si>
    <t>SABONETEIRA PLASTICA TIPO DISPENSER PARA SABONETE LIQUIDO COM RESERVATORIO 800 A 1500 ML, INCLUSO FIXAÇÃO. AF_10/2016</t>
  </si>
  <si>
    <t xml:space="preserve"> 9535 </t>
  </si>
  <si>
    <t>CHUVEIRO ELETRICO COMUM CORPO PLASTICO TIPO DUCHA, FORNECIMENTO E INSTALACAO</t>
  </si>
  <si>
    <t>Ducha higiênica</t>
  </si>
  <si>
    <t>Terminal à compressão com 1 furo de fixação para 1 cabo de cobre # 4,0 mm²</t>
  </si>
  <si>
    <t>Terminal à compressão com 1 furo de fixação para 1 cabo de cobre # 16,0 mm²</t>
  </si>
  <si>
    <t>Terminal à compressão com 1 furo de fixação para 1 cabo de cobre # 25,0 mm²</t>
  </si>
  <si>
    <t>Terminal à compressão com 1 furo de fixação para 1 cabo de cobre # 50,0 mm²</t>
  </si>
  <si>
    <t>Terminal à compressão com 1 furo de fixação para 1 cabo de cobre # 95,0 mm²</t>
  </si>
  <si>
    <t xml:space="preserve"> 91856 </t>
  </si>
  <si>
    <t>ELETRODUTO FLEXÍVEL CORRUGADO, PVC, DN 32 MM (1"), PARA CIRCUITOS TERMINAIS, INSTALADO EM PAREDE - FORNECIMENTO E INSTALAÇÃO. AF_12/2015</t>
  </si>
  <si>
    <t xml:space="preserve"> 83370 </t>
  </si>
  <si>
    <t>QUADRO DE DISTRIBUICAO PARA TELEFONE N.3, 40X40X12CM EM CHAPA METALICA, DE EMBUTIR, SEM ACESSORIOS, PADRAO TELEBRAS, FORNECIMENTO E INSTALACAO</t>
  </si>
  <si>
    <t xml:space="preserve"> 91833 </t>
  </si>
  <si>
    <t>ELETRODUTO FLEXÍVEL CORRUGADO REFORÇADO, PVC, DN 20 MM (1/2"), PARA CIRCUITOS TERMINAIS, INSTALADO EM FORRO - FORNECIMENTO E INSTALAÇÃO. AF_12/2015</t>
  </si>
  <si>
    <t>CAIXA RETANGULAR 3" X 3", METÁLICA, INSTALADA EM PAREDE.</t>
  </si>
  <si>
    <t>CAIXA DE PASSAGEM 15 X 15 X 10 CM</t>
  </si>
  <si>
    <t>CAIXA DE PASSAGEM 20 X 20 X 10 CM</t>
  </si>
  <si>
    <t>CAIXA DE PASSAGEM  25 X 25 X 10 CM</t>
  </si>
  <si>
    <t>CAIXA 4"x 4" PARA PISO COM TAMPA LATÃO 1 TOMADA</t>
  </si>
  <si>
    <t xml:space="preserve"> 72339 </t>
  </si>
  <si>
    <t>TOMADA 3P+T 30A/440V SEM PLACA - FORNECIMENTO E INSTALACAO</t>
  </si>
  <si>
    <t xml:space="preserve"> 97599 </t>
  </si>
  <si>
    <t>LUMINÁRIA DE EMERGÊNCIA - FORNECIMENTO E INSTALAÇÃO. AF_11/2017</t>
  </si>
  <si>
    <t xml:space="preserve"> 97583 </t>
  </si>
  <si>
    <t>LUMINÁRIA TIPO CALHA, DE SOBREPOR, COM 1 LÂMPADA TUBULAR DE 18 W - FORNECIMENTO E INSTALAÇÃO. AF_11/2017</t>
  </si>
  <si>
    <t>Terminal à compressão com 1 furo de fixação para 1 cabo de cobre 35,0 mm²</t>
  </si>
  <si>
    <t>Terminal à compressão com 1 furo de fixação para 1 cabo de cobre 50,0 mm²</t>
  </si>
  <si>
    <t>Barra chata de alumínio 7/8 x 1/8</t>
  </si>
  <si>
    <t>Conector Aterrinsert</t>
  </si>
  <si>
    <t xml:space="preserve"> 93093 </t>
  </si>
  <si>
    <t>CONECTOR EM BRONZE/LATÃO, DN 28 MM X 1/2", SEM ANEL DE SOLDA, BOLSA X ROSCA F, INSTALADO EM RAMAL DE DISTRIBUIÇÃO  FORNECIMENTO E INSTALAÇÃO. AF_01/2016</t>
  </si>
  <si>
    <t>FIXAÇÃO UTILIZANDO PARAFUSO E BUCHA DE NYLON.</t>
  </si>
  <si>
    <t xml:space="preserve"> 95541 </t>
  </si>
  <si>
    <t>FIXAÇÃO UTILIZANDO PARAFUSO E BUCHA DE NYLON, SOMENTE MÃO DE OBRA. AF_10/2016</t>
  </si>
  <si>
    <t>Disjuntor bipolar DR 25 A</t>
  </si>
  <si>
    <t>Disjuntor bipolar DR 32 A</t>
  </si>
  <si>
    <t xml:space="preserve"> 74130/005 </t>
  </si>
  <si>
    <t>DISJUNTOR TERMOMAGNETICO TRIPOLAR PADRAO NEMA (AMERICANO) 60 A 100A 240V, FORNECIMENTO E INSTALACAO</t>
  </si>
  <si>
    <t xml:space="preserve"> 74130/010 </t>
  </si>
  <si>
    <t>DISJUNTOR TERMOMAGNETICO TRIPOLAR EM CAIXA MOLDADA 175 A 225A 240V, FORNECIMENTO E INSTALACAO</t>
  </si>
  <si>
    <t>AR CONDICIONADO PISO/TETO 30.000 BTU</t>
  </si>
  <si>
    <t>AR CONDICIONADO SPLIT 36.000 BTUS</t>
  </si>
  <si>
    <t>REDE FRIGORÍGENA C/ TUBO DE COBRE 3/4" FLEXÍVEL, ISOLADO COM BORRACHA ELASTOMÉRICA, SUSTENTAÇÃO, SOLDA E LIMPEZA.</t>
  </si>
  <si>
    <t>REDE FRIGORÍGENA C/ TUBO DE COBRE 7/8" FLEXÍVEL, ISOLADO COM BORRACHA ELASTOMÉRICA, SUSTENTAÇÃO, SOLDA E LIMPEZA.</t>
  </si>
  <si>
    <t>SEIXOS ROLADOS</t>
  </si>
  <si>
    <t xml:space="preserve"> 98504 </t>
  </si>
  <si>
    <t>PLANTIO DE GRAMA EM PLACAS. AF_05/2018</t>
  </si>
  <si>
    <t>LIMITADOR DE GRAMA, 100 METROS - INCLUSO FRETE</t>
  </si>
  <si>
    <t xml:space="preserve"> 9537 </t>
  </si>
  <si>
    <t>LIMPEZA FINAL DA OBRA</t>
  </si>
  <si>
    <t>ETE</t>
  </si>
  <si>
    <t>Fornecimento e instalação da estação de tratamento de esgoto - ETE</t>
  </si>
  <si>
    <t xml:space="preserve"> 98524 </t>
  </si>
  <si>
    <t>LIMPEZA MANUAL DE VEGETAÇÃO EM TERRENO COM ENXADA.AF_05/2018</t>
  </si>
  <si>
    <t xml:space="preserve"> 020101 </t>
  </si>
  <si>
    <t>SIURB INFRA</t>
  </si>
  <si>
    <t>SONDAGEM A TRADO MANUAL</t>
  </si>
  <si>
    <t xml:space="preserve"> 16.06.065 </t>
  </si>
  <si>
    <t>ANDAIME - FACHADA - ALUGUEL MENSAL</t>
  </si>
  <si>
    <t xml:space="preserve"> 16.06.066 </t>
  </si>
  <si>
    <t>ANDAIME - TORRE - ALUGUEL MENSAL</t>
  </si>
  <si>
    <t>EQUIPE DE TOPOGRAFIA</t>
  </si>
  <si>
    <t>MÊS</t>
  </si>
  <si>
    <t xml:space="preserve"> 4915671 </t>
  </si>
  <si>
    <t>Reaterro e compactação com soquete vibratório</t>
  </si>
  <si>
    <t>Disposição de entulho de obra em aterro sanitário</t>
  </si>
  <si>
    <t xml:space="preserve"> 79480 </t>
  </si>
  <si>
    <t>ESCAVACAO MECANICA CAMPO ABERTO EM SOLO EXCETO ROCHA ATE 2,00M PROFUNDIDADE</t>
  </si>
  <si>
    <t xml:space="preserve"> 96533 </t>
  </si>
  <si>
    <t>FABRICAÇÃO, MONTAGEM E DESMONTAGEM DE FÔRMA PARA VIGA BALDRAME, EM MADEIRA SERRADA, E=25 MM, 2 UTILIZAÇÕES. AF_06/2017</t>
  </si>
  <si>
    <t xml:space="preserve"> 74138/005 </t>
  </si>
  <si>
    <t>CONCRETO USINADO BOMBEADO FCK=35MPA, INCLUSIVE LANCAMENTO E ADENSAMENTO</t>
  </si>
  <si>
    <t>CENTRAL DE GÁS E GERADOR</t>
  </si>
  <si>
    <t>FUNDAÇÃO - GERADOR E GÁS</t>
  </si>
  <si>
    <t xml:space="preserve"> 96535 </t>
  </si>
  <si>
    <t>FABRICAÇÃO, MONTAGEM E DESMONTAGEM DE FÔRMA PARA SAPATA, EM MADEIRA SERRADA, E=25 MM, 4 UTILIZAÇÕES. AF_06/2017</t>
  </si>
  <si>
    <t xml:space="preserve"> 96536 </t>
  </si>
  <si>
    <t>FABRICAÇÃO, MONTAGEM E DESMONTAGEM DE FÔRMA PARA VIGA BALDRAME, EM MADEIRA SERRADA, E=25 MM, 4 UTILIZAÇÕES. AF_06/2017</t>
  </si>
  <si>
    <t>ESTRUTURA - GERADOR E CENTRAL DE GÁS</t>
  </si>
  <si>
    <t>ARMADURA</t>
  </si>
  <si>
    <t xml:space="preserve"> 92786 </t>
  </si>
  <si>
    <t>ARMAÇÃO DE LAJE DE UMA ESTRUTURA CONVENCIONAL DE CONCRETO ARMADO EM UMA EDIFICAÇÃO TÉRREA OU SOBRADO UTILIZANDO AÇO CA-50 DE 8,0 MM - MONTAGEM. AF_12/2015</t>
  </si>
  <si>
    <t xml:space="preserve"> 74138/004 </t>
  </si>
  <si>
    <t>CONCRETO USINADO BOMBEADO FCK=30MPA, INCLUSIVE LANCAMENTO E ADENSAMENTO</t>
  </si>
  <si>
    <t xml:space="preserve"> 054700 </t>
  </si>
  <si>
    <t>BASE DE BICA CORRIDA</t>
  </si>
  <si>
    <t>ALVENARIA</t>
  </si>
  <si>
    <t xml:space="preserve"> 87461 </t>
  </si>
  <si>
    <t>ALVENARIA DE VEDAÇÃO DE BLOCOS VAZADOS DE CONCRETO DE 14X19X39CM (ESPESSURA 14CM) DE PAREDES COM ÁREA LÍQUIDA MENOR QUE 6M² COM VÃOS E ARGAMASSA DE ASSENTAMENTO COM PREPARO EM BETONEIRA. AF_06/2014</t>
  </si>
  <si>
    <t xml:space="preserve"> 94581 </t>
  </si>
  <si>
    <t>JANELA DE ALUMÍNIO MAXIM-AR, FIXAÇÃO COM ARGAMASSA, COM VIDROS, PADRONIZADA. AF_07/2016</t>
  </si>
  <si>
    <t>PORTA CORTA-FOGO 160X210X4CM - FORNECIMENTO E INSTALAÇÃO.</t>
  </si>
  <si>
    <t xml:space="preserve"> 74238/002 </t>
  </si>
  <si>
    <t>PORTAO EM TELA ARAME GALVANIZADO N.12 MALHA 2" E MOLDURA EM TUBOS DE ACO COM DUAS FOLHAS DE ABRIR, INCLUSO FERRAGENS</t>
  </si>
  <si>
    <t xml:space="preserve"> 94805 </t>
  </si>
  <si>
    <t>PORTA DE ALUMÍNIO DE ABRIR PARA VIDRO SEM GUARNIÇÃO, 87X210CM, FIXAÇÃO COM PARAFUSOS, INCLUSIVE VIDROS - FORNECIMENTO E INSTALAÇÃO. AF_08/2015</t>
  </si>
  <si>
    <t xml:space="preserve"> 7788 </t>
  </si>
  <si>
    <t>Porta em madeira compensada (canela), lisa, semi-ôca, (0.60 x 1,60 a 2.10 m), revestida c/fórmica, inclusive ferragens (livre/ocupado), para uso em divisórias granito ou mármore</t>
  </si>
  <si>
    <t xml:space="preserve"> 112400 </t>
  </si>
  <si>
    <t>GUARDA CORPO ALUMINIO ANOD.PINT.ELETR.PRETO - S/VIDRO - (ADAPTADO)</t>
  </si>
  <si>
    <t xml:space="preserve"> C4748 </t>
  </si>
  <si>
    <t>ESCADA DE MARINHEIRO EM FIBRA DE VIDRO PULTRUDADA, PERFIL QUADRADO, PINTURA PROTETORA CONTRA RAIOS UV, COM GUARDA CORPO</t>
  </si>
  <si>
    <t>VERGAS E CONTRAVERGAS</t>
  </si>
  <si>
    <t xml:space="preserve"> 93196 </t>
  </si>
  <si>
    <t>CONTRAVERGA MOLDADA IN LOCO EM CONCRETO PARA VÃOS DE ATÉ 1,5 M DE COMPRIMENTO. AF_03/2016</t>
  </si>
  <si>
    <t xml:space="preserve"> 93197 </t>
  </si>
  <si>
    <t>CONTRAVERGA MOLDADA IN LOCO EM CONCRETO PARA VÃOS DE MAIS DE 1,5 M DE COMPRIMENTO. AF_03/2016</t>
  </si>
  <si>
    <t xml:space="preserve"> 93190 </t>
  </si>
  <si>
    <t>VERGA MOLDADA IN LOCO COM UTILIZAÇÃO DE BLOCOS CANALETA PARA JANELAS COM ATÉ 1,5 M DE VÃO. AF_03/2016</t>
  </si>
  <si>
    <t xml:space="preserve"> 93188 </t>
  </si>
  <si>
    <t>VERGA MOLDADA IN LOCO EM CONCRETO PARA PORTAS COM ATÉ 1,5 M DE VÃO. AF_03/2016</t>
  </si>
  <si>
    <t xml:space="preserve"> 93191 </t>
  </si>
  <si>
    <t>VERGA MOLDADA IN LOCO COM UTILIZAÇÃO DE BLOCOS CANALETA PARA JANELAS COM MAIS DE 1,5 M DE VÃO. AF_03/2016</t>
  </si>
  <si>
    <t xml:space="preserve"> 93193 </t>
  </si>
  <si>
    <t>VERGA MOLDADA IN LOCO COM UTILIZAÇÃO DE BLOCOS CANALETA PARA PORTAS COM MAIS DE 1,5 M DE VÃO. AF_03/2016</t>
  </si>
  <si>
    <t>PEITORIL</t>
  </si>
  <si>
    <t xml:space="preserve"> 100327 </t>
  </si>
  <si>
    <t>RUFO EXTERNO/INTERNO EM CHAPA DE AÇO GALVANIZADO NÚMERO 26, CORTE DE 33 CM, INCLUSO IÇAMENTO. AF_07/2019</t>
  </si>
  <si>
    <t xml:space="preserve"> COBE - 1 </t>
  </si>
  <si>
    <t>CAIBRO DE MADEIRA PARAFUSADO - 5 X 10 cm</t>
  </si>
  <si>
    <t xml:space="preserve"> 89044 </t>
  </si>
  <si>
    <t>(COMPOSIÇÃO REPRESENTATIVA) DO SERVIÇO DE ALVENARIA DE VEDAÇÃO DE BLOCOS VAZADOS DE CONCRETO DE 9X19X39CM (ESPESSURA 9CM), PARA EDIFICAÇÃO HABITACIONAL MULTIFAMILIAR (PRÉDIO). AF_11/2014</t>
  </si>
  <si>
    <t>CAIBRO DE MADEIRA - 5 X 10 cm</t>
  </si>
  <si>
    <t>IMPERMEABILIZAÇÃO DE LAJE</t>
  </si>
  <si>
    <t xml:space="preserve"> 98546 </t>
  </si>
  <si>
    <t>IMPERMEABILIZAÇÃO DE SUPERFÍCIE COM MANTA ASFÁLTICA, UMA CAMADA, INCLUSIVE APLICAÇÃO DE PRIMER ASFÁLTICO, E=3MM. AF_06/2018</t>
  </si>
  <si>
    <t xml:space="preserve"> 94999 </t>
  </si>
  <si>
    <t>EXECUÇÃO DE PASSEIO (CALÇADA) OU PISO DE CONCRETO COM CONCRETO MOLDADO IN LOCO, USINADO, ACABAMENTO CONVENCIONAL, ESPESSURA 12 CM, ARMADO. AF_07/2016</t>
  </si>
  <si>
    <t xml:space="preserve"> 94269 </t>
  </si>
  <si>
    <t>GUIA (MEIO-FIO) E SARJETA CONJUGADOS DE CONCRETO, MOLDADA  IN LOCO  EM TRECHO RETO COM EXTRUSORA, 60 CM BASE (15 CM BASE DA GUIA + 45 CM BASE DA SARJETA) X 26 CM ALTURA. AF_06/2016</t>
  </si>
  <si>
    <t>GRELHA DE FERRO FUNDIDO SEMIESFÉRICO DE 10CM, FORNECIMENTO E ASSENTAMENTO</t>
  </si>
  <si>
    <t>TERMINAL DE VENTILAÇÃO DE 50 MM P/ ESGOTO</t>
  </si>
  <si>
    <t>CAIXA D´ÁGUA EM POLIETILENO, 3000 LITROS SEM ACESSÓRIOS</t>
  </si>
  <si>
    <t xml:space="preserve"> 94657 </t>
  </si>
  <si>
    <t>LUVA PVC, SOLDÁVEL, DN  25 MM, INSTALADA EM RESERVAÇÃO DE ÁGUA DE EDIFICAÇÃO QUE POSSUA RESERVATÓRIO DE FIBRA/FIBROCIMENTO   FORNECIMENTO E INSTALAÇÃO. AF_06/2016</t>
  </si>
  <si>
    <t>BUCHA DE REDUÇÃO LONGA, PVC, SERIE R, DN 50 X 40 MM, JUNTA ELÁSTICA, FORNECIDO E INSTALADO EM RAMAL DE ENCAMINHAMENTO. AF_12/2014</t>
  </si>
  <si>
    <t xml:space="preserve"> 74060/001 </t>
  </si>
  <si>
    <t>COTOVELO DE COBRE SEM ANEL SOLDA 22MM - FORNECIMENTO E INSTALACAO</t>
  </si>
  <si>
    <t xml:space="preserve"> 8708 </t>
  </si>
  <si>
    <t>Caixa com regulador 1º estágio (instalação gás)</t>
  </si>
  <si>
    <t xml:space="preserve"> 7835 </t>
  </si>
  <si>
    <t>Caixa com regulador 2º estágio (instalação gás)</t>
  </si>
  <si>
    <t xml:space="preserve"> 11853 </t>
  </si>
  <si>
    <t>Placa de sinalizacao de seguranca contra incendio, fotoluminescente, retangular, *20 x 40* cm, em pvc *2* mm anti-chamas (simbolos, cores e pictogramas conforme nbr 13434)</t>
  </si>
  <si>
    <t>Un</t>
  </si>
  <si>
    <t xml:space="preserve"> 12138 </t>
  </si>
  <si>
    <t>Placa de indicativa de "EXTINTOR" em pvc, dim.: 20 x 20 cm</t>
  </si>
  <si>
    <t xml:space="preserve"> 11852 </t>
  </si>
  <si>
    <t>Placa de sinalizacao de seguranca contra incendio, fotoluminescente, retangular, *12 x 40* cm, em pvc *2* mm anti-chamas (simbolos, cores e pictogramas conforme nbr 13434)</t>
  </si>
  <si>
    <t xml:space="preserve"> 180052 </t>
  </si>
  <si>
    <t>PINTURA EM PISOS COM TINTA NOVACOR EXTRA</t>
  </si>
  <si>
    <t>SUPORTAÇÃO</t>
  </si>
  <si>
    <t xml:space="preserve"> 95756 </t>
  </si>
  <si>
    <t>LUVA DE EMENDA PARA ELETRODUTO, AÇO GALVANIZADO, DN 40 MM (1 1/2''), APARENTE, INSTALADA EM TETO - FORNECIMENTO E INSTALAÇÃO. AF_11/2016_P</t>
  </si>
  <si>
    <t>CAIXA DE PASSAGEM 15X15X10CM</t>
  </si>
  <si>
    <t xml:space="preserve"> 91998 </t>
  </si>
  <si>
    <t>TOMADA BAIXA DE EMBUTIR (1 MÓDULO), 2P+T 10 A, SEM SUPORTE E SEM PLACA - FORNECIMENTO E INSTALAÇÃO. AF_12/2015</t>
  </si>
  <si>
    <t xml:space="preserve"> 8927 </t>
  </si>
  <si>
    <t>Poste reto telecônico flangeado, galvanizado, ref. PT - 100B/80L,  h= 8 metros, da Metal light ou similar, com 03 projetores ref.: IE-532/2 da Metal light ou similar, inclusive lâmpada e reator</t>
  </si>
  <si>
    <t xml:space="preserve"> 91890 </t>
  </si>
  <si>
    <t>CURVA 90 GRAUS PARA ELETRODUTO, PVC, ROSCÁVEL, DN 25 MM (3/4"), PARA CIRCUITOS TERMINAIS, INSTALADA EM FORRO - FORNECIMENTO E INSTALAÇÃO. AF_12/2015</t>
  </si>
  <si>
    <t xml:space="preserve"> 91996 </t>
  </si>
  <si>
    <t>TOMADA MÉDIA DE EMBUTIR (1 MÓDULO), 2P+T 10 A, INCLUINDO SUPORTE E PLACA - FORNECIMENTO E INSTALAÇÃO. AF_12/2015</t>
  </si>
  <si>
    <t xml:space="preserve"> 91987 </t>
  </si>
  <si>
    <t>CAMPAINHA CIGARRA (1 MÓDULO), 10A/250V, INCLUINDO SUPORTE E PLACA - FORNECIMENTO E INSTALAÇÃO. AF_09/2017</t>
  </si>
  <si>
    <t>ARAME GALVANIZADO 18</t>
  </si>
  <si>
    <t>ENTRADA DE ENERGIA</t>
  </si>
  <si>
    <t>Poste de concreto duplo T, 200 kg, H = 7,50 m</t>
  </si>
  <si>
    <t xml:space="preserve"> 92988 </t>
  </si>
  <si>
    <t>CABO DE COBRE FLEXÍVEL ISOLADO, 50 MM², ANTI-CHAMA 0,6/1,0 KV, PARA DISTRIBUIÇÃO - FORNECIMENTO E INSTALAÇÃO. AF_12/2015</t>
  </si>
  <si>
    <t xml:space="preserve"> 92986 </t>
  </si>
  <si>
    <t>CABO DE COBRE FLEXÍVEL ISOLADO, 35 MM², ANTI-CHAMA 0,6/1,0 KV, PARA DISTRIBUIÇÃO - FORNECIMENTO E INSTALAÇÃO. AF_12/2015</t>
  </si>
  <si>
    <t xml:space="preserve"> 061300 </t>
  </si>
  <si>
    <t>TERMINAL DE COMPRESSAO PARA CABO 95mm2</t>
  </si>
  <si>
    <t xml:space="preserve"> 93010 </t>
  </si>
  <si>
    <t>ELETRODUTO RÍGIDO ROSCÁVEL, PVC, DN 75 MM (2 1/2") - FORNECIMENTO E INSTALAÇÃO. AF_12/2015</t>
  </si>
  <si>
    <t xml:space="preserve"> 93022 </t>
  </si>
  <si>
    <t>CURVA 90 GRAUS PARA ELETRODUTO, PVC, ROSCÁVEL, DN 75 MM (2 1/2") - FORNECIMENTO E INSTALAÇÃO. AF_12/2015</t>
  </si>
  <si>
    <t>BUCHA / ARRUELA ALUMINIO 2 1/2"</t>
  </si>
  <si>
    <t xml:space="preserve"> 93009 </t>
  </si>
  <si>
    <t>ELETRODUTO RÍGIDO ROSCÁVEL, PVC, DN 60 MM (2") - FORNECIMENTO E INSTALAÇÃO. AF_12/2015</t>
  </si>
  <si>
    <t xml:space="preserve"> 93020 </t>
  </si>
  <si>
    <t>CURVA 90 GRAUS PARA ELETRODUTO, PVC, ROSCÁVEL, DN 60 MM (2") - FORNECIMENTO E INSTALAÇÃO. AF_12/2015</t>
  </si>
  <si>
    <t>BUCHA / ARRUELA ALUMÍNIO 2"</t>
  </si>
  <si>
    <t xml:space="preserve"> 93008 </t>
  </si>
  <si>
    <t>ELETRODUTO RÍGIDO ROSCÁVEL, PVC, DN 50 MM (1 1/2") - FORNECIMENTO E INSTALAÇÃO. AF_12/2015</t>
  </si>
  <si>
    <t>BUCHA / ARRUELA ALUMÍNIO 1 1/2"</t>
  </si>
  <si>
    <t xml:space="preserve"> 91868 </t>
  </si>
  <si>
    <t>ELETRODUTO RÍGIDO ROSCÁVEL, PVC, DN 32 MM (1"), PARA CIRCUITOS TERMINAIS, INSTALADO EM LAJE - FORNECIMENTO E INSTALAÇÃO. AF_12/2015</t>
  </si>
  <si>
    <t xml:space="preserve"> 91905 </t>
  </si>
  <si>
    <t>CURVA 90 GRAUS PARA ELETRODUTO, PVC, ROSCÁVEL, DN 32 MM (1"), PARA CIRCUITOS TERMINAIS, INSTALADA EM LAJE - FORNECIMENTO E INSTALAÇÃO. AF_12/2015</t>
  </si>
  <si>
    <t xml:space="preserve"> 84158 </t>
  </si>
  <si>
    <t>BUCHA / ARRUELA ALUMINIO 1"</t>
  </si>
  <si>
    <t>Caixa para seccionadora tipo ´T´ (900 x 600 x 250) mm</t>
  </si>
  <si>
    <t xml:space="preserve"> 74130/007 </t>
  </si>
  <si>
    <t>DISJUNTOR TERMOMAGNETICO TRIPOLAR EM CAIXA MOLDADA 250A 600V, FORNECIMENTO E INSTALACAO</t>
  </si>
  <si>
    <t>DISJUNTOR CX MOLDADA BIPOLAR 250A C/ DISPARADOR TERM/MAGNET. AJUSTÁVEL</t>
  </si>
  <si>
    <t>BARRAMENTO DE COBRE - 15X3MM</t>
  </si>
  <si>
    <t>DISPOSITIVO DE PROTEÇÃO CONTRA SURTO DE TENSÃO DPS 20KA - 275V</t>
  </si>
  <si>
    <t xml:space="preserve"> 078030 </t>
  </si>
  <si>
    <t>CAIXA DE EQUALIZACAO 40X40X15 PARA ATERRAMENTO</t>
  </si>
  <si>
    <t xml:space="preserve"> 062301 </t>
  </si>
  <si>
    <t>BARRA DE COBRE PAR ATERRAMENTO COM INTERLIGACAO 75x300x10mm</t>
  </si>
  <si>
    <t xml:space="preserve"> 74130/006 </t>
  </si>
  <si>
    <t>DISJUNTOR TERMOMAGNETICO TRIPOLAR PADRAO NEMA (AMERICANO) 125 A 150A 240V, FORNECIMENTO E INSTALACAO</t>
  </si>
  <si>
    <t xml:space="preserve"> 93665 </t>
  </si>
  <si>
    <t>DISJUNTOR BIPOLAR TIPO DIN, CORRENTE NOMINAL DE 40A - FORNECIMENTO E INSTALAÇÃO. AF_04/2016</t>
  </si>
  <si>
    <t xml:space="preserve"> 83372 </t>
  </si>
  <si>
    <t>CAIXA DE MEDICAO EM ALTA TENSAO - FORNECIMENTO E INSTALACAO</t>
  </si>
  <si>
    <t>AR CONDICIONADO</t>
  </si>
  <si>
    <t>AR COND. SPLIT HI-WALL 9.000 BTU</t>
  </si>
  <si>
    <t>AR CONDICIONADO BI SPLIT 12.000 BTU</t>
  </si>
  <si>
    <t>AR CONDICIONADO SPLIT 18.000 BTU</t>
  </si>
  <si>
    <t>AR CONDICIONADO SPLIT PISO/TETO 18.000 BTU</t>
  </si>
  <si>
    <t>TUBULAÇÃO</t>
  </si>
  <si>
    <t>SUPORTE</t>
  </si>
  <si>
    <t>SUPORTE EM TIRANTE EM BARRA ROSCADA E CANTONEIRA 1 1/4" X 1 1/4" X 3/16"</t>
  </si>
  <si>
    <t>ÁRVORES</t>
  </si>
  <si>
    <t>AROEIRA-SALSA</t>
  </si>
  <si>
    <t>IPÊ-AMARELO</t>
  </si>
  <si>
    <t>IPÊ-BRANCO</t>
  </si>
  <si>
    <t>IPÊ-ROXO</t>
  </si>
  <si>
    <t>IPÊ-AMARELO DE JARDIM</t>
  </si>
  <si>
    <t>CAJUEIRO</t>
  </si>
  <si>
    <t xml:space="preserve"> 98511 </t>
  </si>
  <si>
    <t>PLANTIO DE ÁRVORE ORNAMENTAL COM ALTURA DE MUDA MAIOR QUE 2,00 M E MENOR OU IGUAL A 4,00 M. AF_05/2018</t>
  </si>
  <si>
    <t>PALMEIRA</t>
  </si>
  <si>
    <t>PALMEIRA - JERIVÁ</t>
  </si>
  <si>
    <t>PALMEIRA - JUÇARA</t>
  </si>
  <si>
    <t>PALMEIRA - CICA</t>
  </si>
  <si>
    <t>ORNAMENTAIS</t>
  </si>
  <si>
    <t>ABACAXI ROXO</t>
  </si>
  <si>
    <t>ALAMANDA AMARELA</t>
  </si>
  <si>
    <t>HELICÔNIA PAPAGAIO</t>
  </si>
  <si>
    <t>GRAMA E FORRAÇÕES</t>
  </si>
  <si>
    <t>GRAMA AMENDOIM</t>
  </si>
  <si>
    <t>COMPLEMENTOS</t>
  </si>
  <si>
    <t xml:space="preserve"> 99814 </t>
  </si>
  <si>
    <t>LIMPEZA DE SUPERFÍCIE COM JATO DE ALTA PRESSÃO. AF_04/2019</t>
  </si>
  <si>
    <t>LETRAS DO CORPO DE BOMBEIRO</t>
  </si>
  <si>
    <t xml:space="preserve"> 84124 </t>
  </si>
  <si>
    <t>LETRA DE ACO INOX NO22 ALT=20CM FORNECIMENTO E COLOCACAO</t>
  </si>
  <si>
    <t>ELETRICISTA</t>
  </si>
  <si>
    <t xml:space="preserve"> 95240 </t>
  </si>
  <si>
    <t>LASTRO DE CONCRETO MAGRO, APLICADO EM PISOS OU RADIERS, ESPESSURA DE 3 CM. AF_07/2016</t>
  </si>
  <si>
    <t>21.0</t>
  </si>
  <si>
    <t>ALVENARIA ESTRUTURAL</t>
  </si>
  <si>
    <t xml:space="preserve"> 89470 </t>
  </si>
  <si>
    <t>ALVENARIA DE BLOCOS DE CONCRETO ESTRUTURAL 14X19X39 CM, (ESPESSURA 14 CM), FBK = 4,5 MPA, PARA PAREDES COM ÁREA LÍQUIDA MENOR QUE 6M², SEM VÃOS, UTILIZANDO COLHER DE PEDREIRO. AF_12/2014</t>
  </si>
  <si>
    <t xml:space="preserve"> 89471 </t>
  </si>
  <si>
    <t>ALVENARIA DE BLOCOS DE CONCRETO ESTRUTURAL 14X19X39 CM, (ESPESSURA 14 CM), FBK = 4,5 MPA, PARA PAREDES COM ÁREA LÍQUIDA MAIOR OU IGUAL A 6M², SEM VÃOS, UTILIZANDO COLHER DE PEDREIRO. AF_12/2014</t>
  </si>
  <si>
    <t xml:space="preserve"> 94971 </t>
  </si>
  <si>
    <t>CONCRETO FCK = 25MPA, TRAÇO 1:2,3:2,7 (CIMENTO/ AREIA MÉDIA/ BRITA 1)  - PREPARO MECÂNICO COM BETONEIRA 600 L. AF_07/2016</t>
  </si>
  <si>
    <t xml:space="preserve"> 91603 </t>
  </si>
  <si>
    <t>ARMAÇÃO DO SISTEMA DE PAREDES DE CONCRETO, EXECUTADA COMO REFORÇO, VERGALHÃO DE 10,0 MM DE DIÂMETRO. AF_06/2019</t>
  </si>
  <si>
    <t xml:space="preserve"> 5914333 </t>
  </si>
  <si>
    <t>Carga, manobra e descarga de materiais diversos em caminhão carroceria de 15 t - carga e descarga com caminhão guindauto</t>
  </si>
  <si>
    <t>TITULO</t>
  </si>
  <si>
    <t>SUBTIT-1</t>
  </si>
  <si>
    <t>TOTAL</t>
  </si>
  <si>
    <t>SOMA</t>
  </si>
  <si>
    <t>6.1.1</t>
  </si>
  <si>
    <t>1.1.0</t>
  </si>
  <si>
    <t>1.1.1</t>
  </si>
  <si>
    <t>1.1.2</t>
  </si>
  <si>
    <t>1.2.0</t>
  </si>
  <si>
    <t>1.2.1</t>
  </si>
  <si>
    <t>1.2.2</t>
  </si>
  <si>
    <t>1.3.0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</si>
  <si>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</si>
  <si>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</si>
  <si>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</si>
  <si>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</si>
  <si>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</si>
  <si>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</si>
  <si>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</si>
  <si>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</si>
  <si>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</si>
  <si>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</si>
  <si>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</si>
  <si>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</si>
  <si>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</si>
  <si>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</si>
  <si>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</si>
  <si>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</si>
  <si>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</si>
  <si>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</si>
  <si>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6.1.0</t>
  </si>
  <si>
    <t>6.2.0</t>
  </si>
  <si>
    <t>6.2.1</t>
  </si>
  <si>
    <t>6.2.2</t>
  </si>
  <si>
    <t>6.3.0</t>
  </si>
  <si>
    <t>6.3.1</t>
  </si>
  <si>
    <t>6.3.2</t>
  </si>
  <si>
    <t>6.3.3</t>
  </si>
  <si>
    <t>6.3.4</t>
  </si>
  <si>
    <t>6.3.5</t>
  </si>
  <si>
    <t>6.4.0</t>
  </si>
  <si>
    <t>6.4.1</t>
  </si>
  <si>
    <t>6.4.2</t>
  </si>
  <si>
    <t>6.5.0</t>
  </si>
  <si>
    <t>6.5.1.0</t>
  </si>
  <si>
    <t>6.5.1.1</t>
  </si>
  <si>
    <t>6.5.1.2</t>
  </si>
  <si>
    <t>6.5.1.3</t>
  </si>
  <si>
    <t>6.5.1.4</t>
  </si>
  <si>
    <t>6.5.1.5</t>
  </si>
  <si>
    <t>6.5.1.6</t>
  </si>
  <si>
    <t>6.6.0</t>
  </si>
  <si>
    <t>6.6.1.0</t>
  </si>
  <si>
    <t>6.6.1.1</t>
  </si>
  <si>
    <t>6.6.1.2</t>
  </si>
  <si>
    <t>6.6.1.3</t>
  </si>
  <si>
    <t>6.6.2.0</t>
  </si>
  <si>
    <t>6.6.2.1</t>
  </si>
  <si>
    <t>6.6.2.2</t>
  </si>
  <si>
    <t>6.6.2.3</t>
  </si>
  <si>
    <t>6.6.2.4</t>
  </si>
  <si>
    <t>6.6.3.0</t>
  </si>
  <si>
    <t>6.6.3.1</t>
  </si>
  <si>
    <t>6.6.3.2</t>
  </si>
  <si>
    <t>7.1.0</t>
  </si>
  <si>
    <t>7.1.1</t>
  </si>
  <si>
    <t>7.1.2</t>
  </si>
  <si>
    <t>7.1.3</t>
  </si>
  <si>
    <t>7.1.4</t>
  </si>
  <si>
    <t>7.2.0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</si>
  <si>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</si>
  <si>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</si>
  <si>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</si>
  <si>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</si>
  <si>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</si>
  <si>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</si>
  <si>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</si>
  <si>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</si>
  <si>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</si>
  <si>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</si>
  <si>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</si>
  <si>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7.3.0</t>
  </si>
  <si>
    <t>7.3.1</t>
  </si>
  <si>
    <t>7.4.0</t>
  </si>
  <si>
    <t>7.4.1</t>
  </si>
  <si>
    <t>7.4.2</t>
  </si>
  <si>
    <t>7.4.3</t>
  </si>
  <si>
    <t>8.1.0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</si>
  <si>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</si>
  <si>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</si>
  <si>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</si>
  <si>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</si>
  <si>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</si>
  <si>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</si>
  <si>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</si>
  <si>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</si>
  <si>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8.2.0</t>
  </si>
  <si>
    <t>8.2.1</t>
  </si>
  <si>
    <t>8.3.0</t>
  </si>
  <si>
    <t>8.3.1</t>
  </si>
  <si>
    <t>8.3.2</t>
  </si>
  <si>
    <t>8.3.3</t>
  </si>
  <si>
    <t>8.3.4</t>
  </si>
  <si>
    <t>9.1.0</t>
  </si>
  <si>
    <t>9.1.1</t>
  </si>
  <si>
    <t>9.1.2</t>
  </si>
  <si>
    <t>9.1.3</t>
  </si>
  <si>
    <t>9.1.4</t>
  </si>
  <si>
    <t>9.2.0</t>
  </si>
  <si>
    <t>9.2.1</t>
  </si>
  <si>
    <t>9.2.2</t>
  </si>
  <si>
    <t>9.2.3</t>
  </si>
  <si>
    <t>9.2.4</t>
  </si>
  <si>
    <t>9.2.5</t>
  </si>
  <si>
    <t>9.2.6</t>
  </si>
  <si>
    <t>9.2.7</t>
  </si>
  <si>
    <t>9.3.0</t>
  </si>
  <si>
    <t>9.3.1</t>
  </si>
  <si>
    <t>9.3.2</t>
  </si>
  <si>
    <t>9.3.3</t>
  </si>
  <si>
    <t>9.3.4</t>
  </si>
  <si>
    <t>9.3.5</t>
  </si>
  <si>
    <t>9.4.0</t>
  </si>
  <si>
    <t>9.4.1</t>
  </si>
  <si>
    <t>9.4.2</t>
  </si>
  <si>
    <t>9.5.0</t>
  </si>
  <si>
    <t>9.5.1</t>
  </si>
  <si>
    <t>9.6.0</t>
  </si>
  <si>
    <t>9.6.1</t>
  </si>
  <si>
    <t>9.6.2</t>
  </si>
  <si>
    <t>9.7.0</t>
  </si>
  <si>
    <t>9.7.1</t>
  </si>
  <si>
    <t>9.7.2</t>
  </si>
  <si>
    <t>9.7.3</t>
  </si>
  <si>
    <t>9.7.4</t>
  </si>
  <si>
    <t>9.7.5</t>
  </si>
  <si>
    <t>9.7.6</t>
  </si>
  <si>
    <t>9.8.0</t>
  </si>
  <si>
    <t>9.8.1</t>
  </si>
  <si>
    <t>10.1.0</t>
  </si>
  <si>
    <t>10.1.1</t>
  </si>
  <si>
    <t>10.2.0</t>
  </si>
  <si>
    <t>10.2.1</t>
  </si>
  <si>
    <t>10.2.2</t>
  </si>
  <si>
    <t>10.2.3</t>
  </si>
  <si>
    <t>10.2.4</t>
  </si>
  <si>
    <t>10.3.0</t>
  </si>
  <si>
    <t>10.3.1</t>
  </si>
  <si>
    <t>10.3.2</t>
  </si>
  <si>
    <t>11.1.0</t>
  </si>
  <si>
    <t>11.1.1</t>
  </si>
  <si>
    <t>11.2.0</t>
  </si>
  <si>
    <t>11.2.1</t>
  </si>
  <si>
    <t>11.3.0</t>
  </si>
  <si>
    <t>11.3.1</t>
  </si>
  <si>
    <t>11.4.0</t>
  </si>
  <si>
    <t>11.4.1</t>
  </si>
  <si>
    <t>12.1.0</t>
  </si>
  <si>
    <t>12.1.1</t>
  </si>
  <si>
    <t>12.1.2</t>
  </si>
  <si>
    <t>12.1.3</t>
  </si>
  <si>
    <t>12.1.4</t>
  </si>
  <si>
    <t>12.2.0</t>
  </si>
  <si>
    <t>12.2.1</t>
  </si>
  <si>
    <t>12.2.2</t>
  </si>
  <si>
    <t>12.2.3</t>
  </si>
  <si>
    <t>12.3.0</t>
  </si>
  <si>
    <t>12.3.1</t>
  </si>
  <si>
    <t>12.3.2</t>
  </si>
  <si>
    <t>12.4.0</t>
  </si>
  <si>
    <t>12.4.1</t>
  </si>
  <si>
    <t>12.4.2</t>
  </si>
  <si>
    <t>12.4.3</t>
  </si>
  <si>
    <t>12.5.0</t>
  </si>
  <si>
    <t>12.5.1</t>
  </si>
  <si>
    <t>12.5.2</t>
  </si>
  <si>
    <t>12.6.0</t>
  </si>
  <si>
    <t>12.6.1</t>
  </si>
  <si>
    <t>12.6.2</t>
  </si>
  <si>
    <t>12.6.3</t>
  </si>
  <si>
    <t>12.6.4</t>
  </si>
  <si>
    <t>12.7.0</t>
  </si>
  <si>
    <t>12.7.1</t>
  </si>
  <si>
    <t>13.1.0</t>
  </si>
  <si>
    <t>13.1.1</t>
  </si>
  <si>
    <t>13.1.2</t>
  </si>
  <si>
    <t>13.1.3</t>
  </si>
  <si>
    <t>13.1.4</t>
  </si>
  <si>
    <t>13.1.5</t>
  </si>
  <si>
    <t>13.1.6</t>
  </si>
  <si>
    <t>13.1.7</t>
  </si>
  <si>
    <t>13.2.0</t>
  </si>
  <si>
    <t>13.2.1.0</t>
  </si>
  <si>
    <t>13.2.1.1</t>
  </si>
  <si>
    <t>13.2.1.2</t>
  </si>
  <si>
    <t>13.2.2.0</t>
  </si>
  <si>
    <t>13.2.2.1</t>
  </si>
  <si>
    <t>13.2.2.2</t>
  </si>
  <si>
    <t>13.2.2.3</t>
  </si>
  <si>
    <t>13.2.2.4</t>
  </si>
  <si>
    <t>13.2.2.5</t>
  </si>
  <si>
    <t>14.1.0</t>
  </si>
  <si>
    <t>14.1.1</t>
  </si>
  <si>
    <t>14.1.2</t>
  </si>
  <si>
    <t>14.1.3</t>
  </si>
  <si>
    <t>14.1.4</t>
  </si>
  <si>
    <t>14.1.5</t>
  </si>
  <si>
    <t>14.1.6</t>
  </si>
  <si>
    <t>14.1.7</t>
  </si>
  <si>
    <t>14.1.8</t>
  </si>
  <si>
    <t>14.1.9</t>
  </si>
  <si>
    <t>14.1.10</t>
  </si>
  <si>
    <t>14.1.11</t>
  </si>
  <si>
    <t>14.1.12</t>
  </si>
  <si>
    <t>14.1.13</t>
  </si>
  <si>
    <t>14.1.14</t>
  </si>
  <si>
    <t>14.1.15</t>
  </si>
  <si>
    <t>14.1.16</t>
  </si>
  <si>
    <t>14.1.17</t>
  </si>
  <si>
    <t>14.1.18</t>
  </si>
  <si>
    <t>14.1.19</t>
  </si>
  <si>
    <t>14.2.0</t>
  </si>
  <si>
    <t>14.2.1</t>
  </si>
  <si>
    <t>14.2.2</t>
  </si>
  <si>
    <t>14.2.3</t>
  </si>
  <si>
    <t>14.2.4</t>
  </si>
  <si>
    <t>14.2.5</t>
  </si>
  <si>
    <t>14.2.6</t>
  </si>
  <si>
    <t>14.2.7</t>
  </si>
  <si>
    <t>14.2.8</t>
  </si>
  <si>
    <t>14.2.9</t>
  </si>
  <si>
    <t>14.2.10</t>
  </si>
  <si>
    <t>14.2.11</t>
  </si>
  <si>
    <t>14.2.12</t>
  </si>
  <si>
    <t>14.2.13</t>
  </si>
  <si>
    <t>14.2.14</t>
  </si>
  <si>
    <t>14.2.15</t>
  </si>
  <si>
    <t>14.2.16</t>
  </si>
  <si>
    <t>14.2.17</t>
  </si>
  <si>
    <t>14.2.18</t>
  </si>
  <si>
    <t>14.2.19</t>
  </si>
  <si>
    <t>14.2.20</t>
  </si>
  <si>
    <t>14.2.21</t>
  </si>
  <si>
    <t>14.2.22</t>
  </si>
  <si>
    <t>14.2.23</t>
  </si>
  <si>
    <t>14.2.24</t>
  </si>
  <si>
    <t>14.2.25</t>
  </si>
  <si>
    <t>14.2.26</t>
  </si>
  <si>
    <t>14.2.27</t>
  </si>
  <si>
    <t>14.2.28</t>
  </si>
  <si>
    <t>14.2.29</t>
  </si>
  <si>
    <t>14.2.30</t>
  </si>
  <si>
    <t>14.2.31</t>
  </si>
  <si>
    <t>14.2.32</t>
  </si>
  <si>
    <t>14.2.33</t>
  </si>
  <si>
    <t>14.2.34</t>
  </si>
  <si>
    <t>14.2.35</t>
  </si>
  <si>
    <t>14.2.36</t>
  </si>
  <si>
    <t>14.2.37</t>
  </si>
  <si>
    <t>14.2.38</t>
  </si>
  <si>
    <t>14.2.39</t>
  </si>
  <si>
    <t>14.2.40</t>
  </si>
  <si>
    <t>14.2.41</t>
  </si>
  <si>
    <t>14.2.42</t>
  </si>
  <si>
    <t>14.2.43</t>
  </si>
  <si>
    <t>14.2.44</t>
  </si>
  <si>
    <t>14.2.45</t>
  </si>
  <si>
    <t>14.2.46</t>
  </si>
  <si>
    <t>14.2.47</t>
  </si>
  <si>
    <t>14.2.48</t>
  </si>
  <si>
    <t>14.2.49</t>
  </si>
  <si>
    <t>14.2.50</t>
  </si>
  <si>
    <t>14.3.0</t>
  </si>
  <si>
    <t>14.3.1</t>
  </si>
  <si>
    <t>14.3.2</t>
  </si>
  <si>
    <t>14.3.3</t>
  </si>
  <si>
    <t>14.3.4</t>
  </si>
  <si>
    <t>14.3.5</t>
  </si>
  <si>
    <t>14.3.6</t>
  </si>
  <si>
    <t>14.3.7</t>
  </si>
  <si>
    <t>14.3.8</t>
  </si>
  <si>
    <t>14.3.9</t>
  </si>
  <si>
    <t>14.3.10</t>
  </si>
  <si>
    <t>14.3.11</t>
  </si>
  <si>
    <t>14.3.12</t>
  </si>
  <si>
    <t>14.3.13</t>
  </si>
  <si>
    <t>14.3.14</t>
  </si>
  <si>
    <t>14.3.15</t>
  </si>
  <si>
    <t>14.3.16</t>
  </si>
  <si>
    <t>14.3.17</t>
  </si>
  <si>
    <t>14.3.18</t>
  </si>
  <si>
    <t>14.3.19</t>
  </si>
  <si>
    <t>14.3.20</t>
  </si>
  <si>
    <t>14.3.21</t>
  </si>
  <si>
    <t>14.3.22</t>
  </si>
  <si>
    <t>14.3.23</t>
  </si>
  <si>
    <t>14.3.24</t>
  </si>
  <si>
    <t>14.3.25</t>
  </si>
  <si>
    <t>14.3.26</t>
  </si>
  <si>
    <t>14.3.27</t>
  </si>
  <si>
    <t>14.3.28</t>
  </si>
  <si>
    <t>14.3.29</t>
  </si>
  <si>
    <t>14.3.30</t>
  </si>
  <si>
    <t>14.3.31</t>
  </si>
  <si>
    <t>14.3.32</t>
  </si>
  <si>
    <t>14.3.33</t>
  </si>
  <si>
    <t>14.3.34</t>
  </si>
  <si>
    <t>14.3.35</t>
  </si>
  <si>
    <t>14.3.36</t>
  </si>
  <si>
    <t>14.3.37</t>
  </si>
  <si>
    <t>14.3.38</t>
  </si>
  <si>
    <t>14.3.39</t>
  </si>
  <si>
    <t>14.3.40</t>
  </si>
  <si>
    <t>14.4.0</t>
  </si>
  <si>
    <t>14.4.1</t>
  </si>
  <si>
    <t>14.4.2</t>
  </si>
  <si>
    <t>14.4.3</t>
  </si>
  <si>
    <t>14.4.4</t>
  </si>
  <si>
    <t>14.4.5</t>
  </si>
  <si>
    <t>14.4.6</t>
  </si>
  <si>
    <t>14.4.7</t>
  </si>
  <si>
    <t>14.4.8</t>
  </si>
  <si>
    <t>14.5.0</t>
  </si>
  <si>
    <t>14.5.1</t>
  </si>
  <si>
    <t>14.5.2</t>
  </si>
  <si>
    <t>14.5.3</t>
  </si>
  <si>
    <t>14.5.4</t>
  </si>
  <si>
    <t>14.5.5</t>
  </si>
  <si>
    <t>14.6.0</t>
  </si>
  <si>
    <t>14.6.1</t>
  </si>
  <si>
    <t>14.7.0</t>
  </si>
  <si>
    <t>14.7.1</t>
  </si>
  <si>
    <t>14.7.2</t>
  </si>
  <si>
    <t>15.1.0</t>
  </si>
  <si>
    <t>15.1.1</t>
  </si>
  <si>
    <t>15.1.2</t>
  </si>
  <si>
    <t>15.1.3</t>
  </si>
  <si>
    <t>15.1.4</t>
  </si>
  <si>
    <t>15.1.5</t>
  </si>
  <si>
    <t>15.1.6</t>
  </si>
  <si>
    <t>15.1.7</t>
  </si>
  <si>
    <t>15.2.0</t>
  </si>
  <si>
    <t>15.2.1</t>
  </si>
  <si>
    <t>15.2.2</t>
  </si>
  <si>
    <t>15.2.3</t>
  </si>
  <si>
    <t>15.2.4</t>
  </si>
  <si>
    <t>15.2.5</t>
  </si>
  <si>
    <t>15.2.6</t>
  </si>
  <si>
    <t>15.2.7</t>
  </si>
  <si>
    <t>15.2.8</t>
  </si>
  <si>
    <t>15.2.9</t>
  </si>
  <si>
    <t>15.2.10</t>
  </si>
  <si>
    <t>15.2.11</t>
  </si>
  <si>
    <t>15.2.12</t>
  </si>
  <si>
    <t>15.2.13</t>
  </si>
  <si>
    <t>15.2.14</t>
  </si>
  <si>
    <t>15.3.0</t>
  </si>
  <si>
    <t>15.3.1</t>
  </si>
  <si>
    <t>16.1.0</t>
  </si>
  <si>
    <t>16.1.1</t>
  </si>
  <si>
    <t>16.1.2</t>
  </si>
  <si>
    <t>16.1.3</t>
  </si>
  <si>
    <t>16.1.4</t>
  </si>
  <si>
    <t>16.1.5</t>
  </si>
  <si>
    <t>16.1.6</t>
  </si>
  <si>
    <t>16.1.7</t>
  </si>
  <si>
    <t>16.1.8</t>
  </si>
  <si>
    <t>16.1.9</t>
  </si>
  <si>
    <t>16.1.10</t>
  </si>
  <si>
    <t>16.1.11</t>
  </si>
  <si>
    <t>16.1.12</t>
  </si>
  <si>
    <t>16.1.13</t>
  </si>
  <si>
    <t>16.1.14</t>
  </si>
  <si>
    <t>16.1.15</t>
  </si>
  <si>
    <t>16.1.16</t>
  </si>
  <si>
    <t>16.1.17</t>
  </si>
  <si>
    <t>16.1.18</t>
  </si>
  <si>
    <t>16.1.19</t>
  </si>
  <si>
    <t>16.1.20</t>
  </si>
  <si>
    <t>16.2.0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</si>
  <si>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</si>
  <si>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</si>
  <si>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</si>
  <si>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</si>
  <si>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</si>
  <si>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</si>
  <si>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</si>
  <si>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</si>
  <si>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</si>
  <si>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16.3.0</t>
  </si>
  <si>
    <t>16.3.1</t>
  </si>
  <si>
    <t>16.3.2</t>
  </si>
  <si>
    <t>16.3.3</t>
  </si>
  <si>
    <t>16.3.4</t>
  </si>
  <si>
    <t>16.3.5</t>
  </si>
  <si>
    <t>16.3.6</t>
  </si>
  <si>
    <t>16.3.7</t>
  </si>
  <si>
    <t>16.3.8</t>
  </si>
  <si>
    <t>16.3.9</t>
  </si>
  <si>
    <t>16.3.10</t>
  </si>
  <si>
    <t>16.3.11</t>
  </si>
  <si>
    <t>16.3.12</t>
  </si>
  <si>
    <t>16.3.13</t>
  </si>
  <si>
    <t>16.3.14</t>
  </si>
  <si>
    <t>16.3.15</t>
  </si>
  <si>
    <t>16.3.16</t>
  </si>
  <si>
    <t>16.3.17</t>
  </si>
  <si>
    <t>16.3.18</t>
  </si>
  <si>
    <t>16.3.19</t>
  </si>
  <si>
    <t>16.3.20</t>
  </si>
  <si>
    <t>16.3.21</t>
  </si>
  <si>
    <t>16.3.22</t>
  </si>
  <si>
    <t>16.3.23</t>
  </si>
  <si>
    <t>16.3.24</t>
  </si>
  <si>
    <t>16.3.25</t>
  </si>
  <si>
    <t>16.3.26</t>
  </si>
  <si>
    <t>16.3.27</t>
  </si>
  <si>
    <t>16.3.28</t>
  </si>
  <si>
    <t>16.3.29</t>
  </si>
  <si>
    <t>16.3.30</t>
  </si>
  <si>
    <t>16.3.31</t>
  </si>
  <si>
    <t>16.3.32</t>
  </si>
  <si>
    <t>16.3.33</t>
  </si>
  <si>
    <t>16.4.0</t>
  </si>
  <si>
    <t>16.4.1</t>
  </si>
  <si>
    <t>16.4.2</t>
  </si>
  <si>
    <t>16.4.3</t>
  </si>
  <si>
    <t>16.4.4</t>
  </si>
  <si>
    <t>16.4.5</t>
  </si>
  <si>
    <t>16.4.6</t>
  </si>
  <si>
    <t>16.4.7</t>
  </si>
  <si>
    <t>16.4.8</t>
  </si>
  <si>
    <t>16.4.9</t>
  </si>
  <si>
    <t>16.4.10</t>
  </si>
  <si>
    <t>16.4.11</t>
  </si>
  <si>
    <t>16.4.12</t>
  </si>
  <si>
    <t>16.5.0</t>
  </si>
  <si>
    <t>16.5.1</t>
  </si>
  <si>
    <t>16.5.2</t>
  </si>
  <si>
    <t>16.5.3</t>
  </si>
  <si>
    <t>16.5.4</t>
  </si>
  <si>
    <t>16.5.5</t>
  </si>
  <si>
    <t>16.5.6</t>
  </si>
  <si>
    <t>16.5.7</t>
  </si>
  <si>
    <t>16.5.8</t>
  </si>
  <si>
    <t>16.5.9</t>
  </si>
  <si>
    <t>16.5.10</t>
  </si>
  <si>
    <t>16.5.11</t>
  </si>
  <si>
    <t>16.5.12</t>
  </si>
  <si>
    <t>16.5.13</t>
  </si>
  <si>
    <t>16.5.14</t>
  </si>
  <si>
    <t>16.5.15</t>
  </si>
  <si>
    <t>16.6.0</t>
  </si>
  <si>
    <t>16.6.1</t>
  </si>
  <si>
    <t>16.6.2</t>
  </si>
  <si>
    <t>16.6.3</t>
  </si>
  <si>
    <t>16.6.4</t>
  </si>
  <si>
    <t>16.6.5</t>
  </si>
  <si>
    <t>16.6.6</t>
  </si>
  <si>
    <t>16.6.7</t>
  </si>
  <si>
    <t>16.6.8</t>
  </si>
  <si>
    <t>16.6.9</t>
  </si>
  <si>
    <t>16.6.10</t>
  </si>
  <si>
    <t>16.6.11</t>
  </si>
  <si>
    <t>16.6.12</t>
  </si>
  <si>
    <t>16.6.13</t>
  </si>
  <si>
    <t>16.6.14</t>
  </si>
  <si>
    <t>16.6.15</t>
  </si>
  <si>
    <t>16.6.16</t>
  </si>
  <si>
    <t>16.6.17</t>
  </si>
  <si>
    <t>16.6.18</t>
  </si>
  <si>
    <t>16.6.19</t>
  </si>
  <si>
    <t>16.6.20</t>
  </si>
  <si>
    <t>16.6.21</t>
  </si>
  <si>
    <t>16.6.22</t>
  </si>
  <si>
    <t>16.6.23</t>
  </si>
  <si>
    <t>16.6.24</t>
  </si>
  <si>
    <t>16.6.25</t>
  </si>
  <si>
    <t>16.6.26</t>
  </si>
  <si>
    <t>16.6.27</t>
  </si>
  <si>
    <t>16.6.28</t>
  </si>
  <si>
    <t>16.6.29</t>
  </si>
  <si>
    <t>16.6.30</t>
  </si>
  <si>
    <t>16.6.31</t>
  </si>
  <si>
    <t>16.6.32</t>
  </si>
  <si>
    <t>16.6.33</t>
  </si>
  <si>
    <t>16.6.34</t>
  </si>
  <si>
    <t>16.6.35</t>
  </si>
  <si>
    <t>16.6.36</t>
  </si>
  <si>
    <t>17.1.0</t>
  </si>
  <si>
    <t>17.1.1</t>
  </si>
  <si>
    <t>17.1.2</t>
  </si>
  <si>
    <t>17.1.3</t>
  </si>
  <si>
    <t>17.1.4</t>
  </si>
  <si>
    <t>17.1.5</t>
  </si>
  <si>
    <t>17.1.6</t>
  </si>
  <si>
    <t>17.2.0</t>
  </si>
  <si>
    <t>17.2.1</t>
  </si>
  <si>
    <t>17.2.2</t>
  </si>
  <si>
    <t>17.2.3</t>
  </si>
  <si>
    <t>17.2.4</t>
  </si>
  <si>
    <t>17.2.5</t>
  </si>
  <si>
    <t/>
  </si>
  <si>
    <t>17.2.6</t>
  </si>
  <si>
    <t>18.1.0</t>
  </si>
  <si>
    <t>18.1.1</t>
  </si>
  <si>
    <t>18.1.2</t>
  </si>
  <si>
    <t>18.1.3</t>
  </si>
  <si>
    <t>18.1.4</t>
  </si>
  <si>
    <t>18.1.5</t>
  </si>
  <si>
    <t>18.1.6</t>
  </si>
  <si>
    <t>18.1.7</t>
  </si>
  <si>
    <t>18.2.0</t>
  </si>
  <si>
    <t>18.2.1</t>
  </si>
  <si>
    <t>18.2.2</t>
  </si>
  <si>
    <t>18.2.3</t>
  </si>
  <si>
    <t>18.2.4</t>
  </si>
  <si>
    <t>18.3.0</t>
  </si>
  <si>
    <t>18.3.1</t>
  </si>
  <si>
    <t>18.3.2</t>
  </si>
  <si>
    <t>18.3.3</t>
  </si>
  <si>
    <t>18.3.4</t>
  </si>
  <si>
    <t>18.4.0</t>
  </si>
  <si>
    <t>18.4.1</t>
  </si>
  <si>
    <t>18.4.2</t>
  </si>
  <si>
    <t>18.4.3</t>
  </si>
  <si>
    <t>18.4.4</t>
  </si>
  <si>
    <t>18.5.0</t>
  </si>
  <si>
    <t>18.5.1</t>
  </si>
  <si>
    <t>19.1</t>
  </si>
  <si>
    <t>20.1</t>
  </si>
  <si>
    <t>20.2</t>
  </si>
  <si>
    <t>21.1.0</t>
  </si>
  <si>
    <t>21.1.1</t>
  </si>
  <si>
    <t>22.0</t>
  </si>
  <si>
    <t>SUBESTAÇÃO</t>
  </si>
  <si>
    <t>22.1</t>
  </si>
  <si>
    <t>22.2</t>
  </si>
  <si>
    <t>22.3</t>
  </si>
  <si>
    <t>22.4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</si>
  <si>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</si>
  <si>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</si>
  <si>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</si>
  <si>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</si>
  <si>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</si>
  <si>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</si>
  <si>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</si>
  <si>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</si>
  <si>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</si>
  <si>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</si>
  <si>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</si>
  <si>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22.16</t>
  </si>
  <si>
    <t>22.17</t>
  </si>
  <si>
    <t xml:space="preserve"> 73767/002 </t>
  </si>
  <si>
    <t>ALCA PRE-FORMADA DISTRIBUIÇÃO EM  ACO RECOBERTO COM ALUMINIO PARA CABO 25MM2, ENCAPADO. FORNECIMENTO E INSTALAÇÃO.</t>
  </si>
  <si>
    <t xml:space="preserve"> 73781/003 </t>
  </si>
  <si>
    <t>ISOLADOR DE SUSPENSAO (DISCO) TP CAVILHA CLASSE 15KV - 6</t>
  </si>
  <si>
    <t xml:space="preserve"> 2884 </t>
  </si>
  <si>
    <t>FORNECIMENTO DE GANCHO OLHAL</t>
  </si>
  <si>
    <t xml:space="preserve"> 1060336 </t>
  </si>
  <si>
    <t>CAERN</t>
  </si>
  <si>
    <t>CONECTOR CUNHA AZ 2/0x2-1/0x1/0</t>
  </si>
  <si>
    <t>CRUZETA DE CONC ARMADO "T" 1900MM - CAERN (1060335)</t>
  </si>
  <si>
    <t>Para-raios de distribuição, classe 12 kV/10 kA, completo, encapsulado com polímero-CPOS 36.07.030</t>
  </si>
  <si>
    <t>FORNECIMENTO, MONTAGEM E INSTALACAO DE TRANSFORMADOR DISTRIBUICAO ATE 150 KVA - EMBASA (601001)</t>
  </si>
  <si>
    <t xml:space="preserve"> un</t>
  </si>
  <si>
    <t>SUPORTE DE TRANSFORMADOR EM POSTE OU ESTALEIRO-FDE (09.80.049)</t>
  </si>
  <si>
    <t xml:space="preserve"> 93012 </t>
  </si>
  <si>
    <t>ELETRODUTO RÍGIDO ROSCÁVEL, PVC, DN 110 MM (4") - FORNECIMENTO E INSTALAÇÃO. AF_12/2015</t>
  </si>
  <si>
    <t xml:space="preserve"> 72254 </t>
  </si>
  <si>
    <t>CABO DE COBRE NU 50MM2 - FORNECIMENTO E INSTALACAO</t>
  </si>
  <si>
    <t>ARAME DE AÇO GALVANIZADO No. 12 BWG - AGETOP CIVIL (070218)</t>
  </si>
  <si>
    <t>Fornecimento e instalação de haste de aterramento 5/8"x3,00m com conector - ORSE (3766)</t>
  </si>
  <si>
    <t>Caixa de inspeção em pvc 300mm com tampa de ferro galvanizado</t>
  </si>
  <si>
    <t xml:space="preserve"> 93026 </t>
  </si>
  <si>
    <t>CURVA 90 GRAUS PARA ELETRODUTO, PVC, ROSCÁVEL, DN 110 MM (4") - FORNECIMENTO E INSTALAÇÃO. AF_12/2015</t>
  </si>
  <si>
    <t>DISJUNTOR TRIPOLAR DE 200A - AGETOP CIVIL (071178) -</t>
  </si>
  <si>
    <t>POSTE CONCRETO ARMADO DUPLO "T" COM 11,00  m  ALTURA/600kg, INCLUSIVE FIXAÇÃO  COM  CAMINHAO  GUINDASTE -CAERN (1060325)</t>
  </si>
  <si>
    <t xml:space="preserve">    un</t>
  </si>
  <si>
    <t>22.18</t>
  </si>
  <si>
    <t>22.19</t>
  </si>
  <si>
    <t>22.20</t>
  </si>
  <si>
    <t>22.21</t>
  </si>
  <si>
    <t>22.22</t>
  </si>
  <si>
    <t>22.23</t>
  </si>
  <si>
    <t>22.24</t>
  </si>
  <si>
    <t>22.25</t>
  </si>
  <si>
    <t>22.26</t>
  </si>
  <si>
    <t>22.27</t>
  </si>
  <si>
    <t>22.28</t>
  </si>
  <si>
    <t>22.29</t>
  </si>
  <si>
    <t>22.30</t>
  </si>
  <si>
    <t>22.31</t>
  </si>
  <si>
    <t>Poste de concreto duplo T (DT) 11/1000 - fornecimento e assentamento - ORSE (11776)</t>
  </si>
  <si>
    <t xml:space="preserve"> 93358 </t>
  </si>
  <si>
    <t>ESCAVAÇÃO MANUAL DE VALA COM PROFUNDIDADE MENOR OU IGUAL A 1,30 M. AF_03/2016</t>
  </si>
  <si>
    <t xml:space="preserve"> 93382 </t>
  </si>
  <si>
    <t>REATERRO MANUAL DE VALAS COM COMPACTAÇÃO MECANIZADA. AF_04/2016</t>
  </si>
  <si>
    <t>ALVENARIA DE BLOCOS DE CONCRETO ESTRUTURAL 14X19X29 CM, (ESPESSURA 14 CM) FBK = 14,0 MPA, PARA PAREDES COM ÁREA LÍQUIDA MENOR QUE 6M², COM VÃOS, UTILIZANDO COLHER DE PEDREIRO. AF_12/2014</t>
  </si>
  <si>
    <t xml:space="preserve"> 87904 </t>
  </si>
  <si>
    <t>CHAPISCO APLICADO EM ALVENARIA (COM PRESENÇA DE VÃOS) E ESTRUTURAS DE CONCRETO DE FACHADA, COM COLHER DE PEDREIRO.  ARGAMASSA TRAÇO 1:3 COM PREPARO MANUAL. AF_06/2014</t>
  </si>
  <si>
    <t xml:space="preserve"> 93205 </t>
  </si>
  <si>
    <t>CINTA DE AMARRAÇÃO DE ALVENARIA MOLDADA IN LOCO COM UTILIZAÇÃO DE BLOCOS CANALETA. AF_03/2016</t>
  </si>
  <si>
    <t xml:space="preserve"> 94992 </t>
  </si>
  <si>
    <t>EXECUÇÃO DE PASSEIO (CALÇADA) OU PISO DE CONCRETO COM CONCRETO MOLDADO IN LOCO, FEITO EM OBRA, ACABAMENTO CONVENCIONAL, ESPESSURA 6 CM, ARMADO. AF_07/2016</t>
  </si>
  <si>
    <t xml:space="preserve"> 74202/001 </t>
  </si>
  <si>
    <t>LAJE PRE-MOLDADA P/FORRO, SOBRECARGA 100KG/M2, VAOS ATE 3,50M/E=8CM, C/LAJOTAS E CAP.C/CONC FCK=20MPA, 3CM, INTER-EIXO 38CM, C/ESCORAMENTO (REAPR.3X) E FERRAGEM NEGATIVA</t>
  </si>
  <si>
    <t xml:space="preserve"> 98680 </t>
  </si>
  <si>
    <t>PISO CIMENTADO, TRAÇO 1:3 (CIMENTO E AREIA), ACABAMENTO LISO, ESPESSURA 3,0 CM, PREPARO MECÂNICO DA ARGAMASSA. AF_06/2018</t>
  </si>
  <si>
    <t xml:space="preserve"> 95305 </t>
  </si>
  <si>
    <t>TEXTURA ACRÍLICA, APLICAÇÃO MANUAL EM PAREDE, UMA DEMÃO. AF_09/2016</t>
  </si>
  <si>
    <t xml:space="preserve"> 95306 </t>
  </si>
  <si>
    <t>TEXTURA ACRÍLICA, APLICAÇÃO MANUAL EM TETO, UMA DEMÃO. AF_09/2016</t>
  </si>
  <si>
    <t xml:space="preserve"> 83446 </t>
  </si>
  <si>
    <t>CAIXA DE PASSAGEM 30X30X40 COM TAMPA E DRENO BRITA</t>
  </si>
  <si>
    <t>23.0</t>
  </si>
  <si>
    <t>23.1</t>
  </si>
  <si>
    <t>MURO DE ARRIMO</t>
  </si>
  <si>
    <t>23.2</t>
  </si>
  <si>
    <t>23.3</t>
  </si>
  <si>
    <t>23.4</t>
  </si>
  <si>
    <t>23.5</t>
  </si>
  <si>
    <t>23.6</t>
  </si>
  <si>
    <t>23.7</t>
  </si>
  <si>
    <t>23.8</t>
  </si>
  <si>
    <t xml:space="preserve"> 97631 </t>
  </si>
  <si>
    <t>DEMOLIÇÃO DE ARGAMASSAS, DE FORMA MANUAL, SEM REAPROVEITAMENTO. AF_12/2017</t>
  </si>
  <si>
    <t>23.9</t>
  </si>
  <si>
    <t xml:space="preserve"> 79472 </t>
  </si>
  <si>
    <t>REGULARIZACAO DE SUPERFICIES EM TERRA COM MOTONIVELADORA</t>
  </si>
  <si>
    <t>23.10</t>
  </si>
  <si>
    <t>23.11</t>
  </si>
  <si>
    <t>23.12</t>
  </si>
  <si>
    <t>23.13</t>
  </si>
  <si>
    <t>23.14</t>
  </si>
  <si>
    <t>23.15</t>
  </si>
  <si>
    <t>23.16</t>
  </si>
  <si>
    <t>23.17</t>
  </si>
  <si>
    <t xml:space="preserve"> 74007/002 </t>
  </si>
  <si>
    <t>FORMA TABUAS MADEIRA 3A P/ PECAS CONCRETO ARM, REAPR 2X, INCL MONTAGEM E DESMONTAGEM.</t>
  </si>
  <si>
    <t xml:space="preserve"> 84219 </t>
  </si>
  <si>
    <t>FORMA PARA ESTRUTURAS DE CONCRETO (PILAR, VIGA E LAJE) EM CHAPA DE MADEIRA COMPENSADA PLASTIFICADA, DE 1,10 X 2,20, ESPESSURA = 12 MM, 05 UTILIZACOES. (FABRICACAO, MONTAGEM E DESMONTAGEM - EXCLUSIVE ESCORAMENTO)</t>
  </si>
  <si>
    <t xml:space="preserve"> 97096 </t>
  </si>
  <si>
    <t>CONCRETAGEM DE RADIER, PISO OU LAJE SOBRE SOLO, FCK 30 MPA, PARA ESPESSURA DE 20 CM - LANÇAMENTO, ADENSAMENTO E ACABAMENTO. AF_09/2017</t>
  </si>
  <si>
    <t xml:space="preserve"> 92874 </t>
  </si>
  <si>
    <t>LANÇAMENTO COM USO DE BOMBA, ADENSAMENTO E ACABAMENTO DE CONCRETO EM ESTRUTURAS. AF_12/2015</t>
  </si>
  <si>
    <t xml:space="preserve"> 00038406 </t>
  </si>
  <si>
    <t>CONCRETO USINADO BOMBEAVEL, CLASSE DE RESISTENCIA C30, COM BRITA 0 E 1, SLUMP = 130 +/- 20 MM, EXCLUI SERVICO DE BOMBEAMENTO (NBR 8953)</t>
  </si>
  <si>
    <t xml:space="preserve"> 98555 </t>
  </si>
  <si>
    <t>IMPERMEABILIZAÇÃO DE SUPERFÍCIE COM ARGAMASSA POLIMÉRICA / MEMBRANA ACRÍLICA, 3 DEMÃOS. AF_06/2018</t>
  </si>
  <si>
    <t xml:space="preserve"> 68328 </t>
  </si>
  <si>
    <t>JUNTA DE DILATACAO COM ISOPOR 10 MM</t>
  </si>
  <si>
    <t xml:space="preserve"> 92917 </t>
  </si>
  <si>
    <t>ARMAÇÃO DE ESTRUTURAS DE CONCRETO ARMADO, EXCETO VIGAS, PILARES, LAJES E FUNDAÇÕES, UTILIZANDO AÇO CA-50 DE 8,0 MM - MONTAGEM. AF_12/2015</t>
  </si>
  <si>
    <t>24.0</t>
  </si>
  <si>
    <t>24.1</t>
  </si>
  <si>
    <t>24.2</t>
  </si>
  <si>
    <t>24.3</t>
  </si>
  <si>
    <t>24.4</t>
  </si>
  <si>
    <t>PISO PODOTÁTIL EXTERNO EM PMC ESP. 3CM, ASSENTADO COM ARGAMASSA (FORNECIMENTO E ASSENTAMENTO) - BASEADO EM SEINFRA C4624</t>
  </si>
  <si>
    <t>PISO PODOTÁTIL INTERNO EM BORRACHA 30x30cm ASSENTAMENTO COM COLA VINIL (FORNECIMENTO E ASSENTAMENTO) - BASEADO NO SEINFRA C4623</t>
  </si>
  <si>
    <t xml:space="preserve"> 5213423 </t>
  </si>
  <si>
    <t>CONFECÇÃO DE PLACA MODULADA EM AÇO Nº 18, GALVANIZADO, COM PELÍCULA RETRORREFLETIVA TIPO I + III</t>
  </si>
  <si>
    <t xml:space="preserve"> SER-MAS-005 </t>
  </si>
  <si>
    <t>SETOP</t>
  </si>
  <si>
    <t>MASTRO DE PÁTIO PARA BANDEIRA, EM TUBO GALVANIZADO 2" - H = 6,00 M</t>
  </si>
  <si>
    <t>ACESSIBILIDADE E MASTRO PARA BANDEIRAS</t>
  </si>
  <si>
    <t>25.0</t>
  </si>
  <si>
    <t>25.1</t>
  </si>
  <si>
    <t>PERICULOSIDADE ELETRICISTA (15%)</t>
  </si>
  <si>
    <t>ASSENTO PLÁSTICO, UNIVERSAL, BRANCO, P/ VASO SANITÁRIO, TIPO CONVENCIONAL, INCEPA OU SIMILAR</t>
  </si>
  <si>
    <t>Copia da ORSE (2066)</t>
  </si>
  <si>
    <t>15.1.8</t>
  </si>
  <si>
    <t>B.D.I. SERVIÇO</t>
  </si>
  <si>
    <t>B.D.I. FORNECIMENTO</t>
  </si>
  <si>
    <t>CÓDIGO</t>
  </si>
  <si>
    <t>M2</t>
  </si>
  <si>
    <t>16.7.0</t>
  </si>
  <si>
    <t>16.7.1</t>
  </si>
  <si>
    <t>GRUPO GERADOR</t>
  </si>
  <si>
    <t>FORNECIMENTO DE GRUPO GERADOR DIESEL, COM CARENAGEM, POTENCIA STANDART ENTRE 140 E 150 KVA, VELOCIDADE DE 1800 RPM, FREQUENCIA DE 60 HZ</t>
  </si>
  <si>
    <t>9.4.3</t>
  </si>
  <si>
    <t>2.2</t>
  </si>
  <si>
    <t>CPU - 4.5</t>
  </si>
  <si>
    <t xml:space="preserve"> CPU-2.2 </t>
  </si>
  <si>
    <t xml:space="preserve"> CPU-2.1 </t>
  </si>
  <si>
    <t xml:space="preserve"> CPU-1.3.3 </t>
  </si>
  <si>
    <t xml:space="preserve"> CPU-1.3.2 </t>
  </si>
  <si>
    <t xml:space="preserve"> CPU-1.3.1 </t>
  </si>
  <si>
    <t xml:space="preserve"> CPU-1.2.2 </t>
  </si>
  <si>
    <t xml:space="preserve"> CPU-1.2.1 </t>
  </si>
  <si>
    <t>CPU - 5.4</t>
  </si>
  <si>
    <t>CPU - 6.1.1</t>
  </si>
  <si>
    <t>CPU - 6.3.4</t>
  </si>
  <si>
    <t>CPU - 6.3.5</t>
  </si>
  <si>
    <t>CPU - 9.2.2</t>
  </si>
  <si>
    <t>CPU - 10.3.2</t>
  </si>
  <si>
    <t>CPU - 12.1.4</t>
  </si>
  <si>
    <t>CPU - 12.2.3</t>
  </si>
  <si>
    <t>CPU - 13.1.4</t>
  </si>
  <si>
    <t>CPU - 13.1.5</t>
  </si>
  <si>
    <t>CPU - 14.1.3</t>
  </si>
  <si>
    <t>CPU - 14.1.4</t>
  </si>
  <si>
    <t>CPU - 14.1.9</t>
  </si>
  <si>
    <t>CPU - 14.1.17</t>
  </si>
  <si>
    <t>CPU 14.1.19</t>
  </si>
  <si>
    <t>CPU - 14.2.3</t>
  </si>
  <si>
    <t>CPU - 14.2.4</t>
  </si>
  <si>
    <t>CPU - 14.2.5</t>
  </si>
  <si>
    <t>CPU - 14.2.15</t>
  </si>
  <si>
    <t>CPU - 14.2.16</t>
  </si>
  <si>
    <t>CPU - 14.2.17</t>
  </si>
  <si>
    <t>CPU - 14.2.26</t>
  </si>
  <si>
    <t>CPU - 14.2.27</t>
  </si>
  <si>
    <t>CPU - 14.2.28</t>
  </si>
  <si>
    <t>CPU - 14.2.30</t>
  </si>
  <si>
    <t>CPU - 14.2.32</t>
  </si>
  <si>
    <t>CPU - 14.2.35</t>
  </si>
  <si>
    <t>CPU - 14.2.44</t>
  </si>
  <si>
    <t>CPU - 14.2.45</t>
  </si>
  <si>
    <t>CPU - 14.3.13</t>
  </si>
  <si>
    <t>CPU - 14.3.25</t>
  </si>
  <si>
    <t>CPU - 14.3.26</t>
  </si>
  <si>
    <t>CPU - 14.3.38</t>
  </si>
  <si>
    <t>CPU - 14.3.39</t>
  </si>
  <si>
    <t>CPU - 14.3.40</t>
  </si>
  <si>
    <t>CPU - 14.4.5</t>
  </si>
  <si>
    <t>CPU - 14.6.1</t>
  </si>
  <si>
    <t>CPU - 14.7.1</t>
  </si>
  <si>
    <t>CPU - 15.2.3</t>
  </si>
  <si>
    <t>CPU - 15.2.5</t>
  </si>
  <si>
    <t>CPU - 15.2.7</t>
  </si>
  <si>
    <t>CPU - 15.2.14</t>
  </si>
  <si>
    <t>CPU - 15.3.1</t>
  </si>
  <si>
    <t>CPU - 16.1.8</t>
  </si>
  <si>
    <t>CPU - 16.1.9</t>
  </si>
  <si>
    <t>CPU - 16.1.10</t>
  </si>
  <si>
    <t>CPU - 16.1.11</t>
  </si>
  <si>
    <t>CPU - 16.1.12</t>
  </si>
  <si>
    <t>CPU - 16.1.14</t>
  </si>
  <si>
    <t>CPU - 16.1.19</t>
  </si>
  <si>
    <t>CPU - 16.1.20</t>
  </si>
  <si>
    <t>CPU - 16.2.2</t>
  </si>
  <si>
    <t>CPU - 16.3.4</t>
  </si>
  <si>
    <t>CPU - 16.3.10</t>
  </si>
  <si>
    <t>CPU - 16.3.13</t>
  </si>
  <si>
    <t>CPU - 16.3.14</t>
  </si>
  <si>
    <t>CPU - 16.3.15</t>
  </si>
  <si>
    <t>CPU - 16.3.16</t>
  </si>
  <si>
    <t>CPU - 16.4.8</t>
  </si>
  <si>
    <t>CPU - 16.4.10</t>
  </si>
  <si>
    <t>CPU - 16.4.12</t>
  </si>
  <si>
    <t>CPU - 16.5.4</t>
  </si>
  <si>
    <t>CPU - 16.5.5</t>
  </si>
  <si>
    <t>CPU - 15.5.9</t>
  </si>
  <si>
    <t>CPU - 15.5.10</t>
  </si>
  <si>
    <t>CPU - 16.5.13</t>
  </si>
  <si>
    <t>CPU - 16.6.1</t>
  </si>
  <si>
    <t>CPU - 16.6.9</t>
  </si>
  <si>
    <t>CPU - 16.6.12</t>
  </si>
  <si>
    <t>CPU - 16.6.15</t>
  </si>
  <si>
    <t>CPU - 16.6.19</t>
  </si>
  <si>
    <t>CPU - 16.6.21</t>
  </si>
  <si>
    <t>CPU - 16.6.22</t>
  </si>
  <si>
    <t>CPU - 16.6.23</t>
  </si>
  <si>
    <t>CPU - 16.6.24</t>
  </si>
  <si>
    <t>CPU - 17.1.1</t>
  </si>
  <si>
    <t>CPU - 17.1.2</t>
  </si>
  <si>
    <t>CPU - 17.1.3</t>
  </si>
  <si>
    <t>CPU - 17.1.4</t>
  </si>
  <si>
    <t>CPU - 17.1.5</t>
  </si>
  <si>
    <t>CPU - 17.1.6</t>
  </si>
  <si>
    <t>CPU - 17.2.4</t>
  </si>
  <si>
    <t>CPU - 17.2.5</t>
  </si>
  <si>
    <t>CPU - 17.2.6</t>
  </si>
  <si>
    <t>CPU - 18.1.1</t>
  </si>
  <si>
    <t>CPU - 18.2.2</t>
  </si>
  <si>
    <t>CPU - 18.3.3</t>
  </si>
  <si>
    <t>CPU - 18.1.2</t>
  </si>
  <si>
    <t>CPU - 18.1.3</t>
  </si>
  <si>
    <t>CPU - 18.1.4</t>
  </si>
  <si>
    <t>CPU - 18.1.5</t>
  </si>
  <si>
    <t>CPU - 18.1.6</t>
  </si>
  <si>
    <t>CPU - 18.2.1</t>
  </si>
  <si>
    <t>CPU - 18.2.3</t>
  </si>
  <si>
    <t>CPU - 18.3.1</t>
  </si>
  <si>
    <t>CPU - 18.3.2</t>
  </si>
  <si>
    <t>CPU - 18.4.2</t>
  </si>
  <si>
    <t>CPU - 18.4.3</t>
  </si>
  <si>
    <t>CPU - 18.5.1</t>
  </si>
  <si>
    <t>CPU - 19.1</t>
  </si>
  <si>
    <t>CPU - 22.5</t>
  </si>
  <si>
    <t>CPU - 22.6</t>
  </si>
  <si>
    <t>CPU - 22.8</t>
  </si>
  <si>
    <t>CPU - 22.9</t>
  </si>
  <si>
    <t>CPU - 22.12</t>
  </si>
  <si>
    <t>CPU - 22.14</t>
  </si>
  <si>
    <t>CPU - 22.17</t>
  </si>
  <si>
    <t>CPU - 24.1</t>
  </si>
  <si>
    <t>CPU - 24.2</t>
  </si>
  <si>
    <t>CPU - 25.1</t>
  </si>
  <si>
    <t>CPU - 3.2</t>
  </si>
  <si>
    <t>CPU - 4.6</t>
  </si>
  <si>
    <t>MÊS 11</t>
  </si>
  <si>
    <t>MÊS 12</t>
  </si>
  <si>
    <t>MÊS 13</t>
  </si>
  <si>
    <t xml:space="preserve">SINAPI - 11/2019 - MARANHÃO
SICRO3 - 07/2019 - Maranhão
SEINFRA - 026 - Ceará
 ORSE - 10/2019 - Sergipe
 SIURB INFRA - 01/2019 - São Paulo
</t>
  </si>
  <si>
    <t>1.3.9</t>
  </si>
  <si>
    <t>MANUTENÇÃO CANTEIRO DE OBRAS</t>
  </si>
  <si>
    <t>UNID</t>
  </si>
  <si>
    <t>PROJETO EXECUTIVO DA SUBESTAÇÃO</t>
  </si>
  <si>
    <t>CPU - 22.1</t>
  </si>
  <si>
    <t>22.32</t>
  </si>
  <si>
    <t>CPU - 22.20</t>
  </si>
  <si>
    <t>14.7.3</t>
  </si>
  <si>
    <t>14.7.4</t>
  </si>
  <si>
    <t>14.7.5</t>
  </si>
  <si>
    <t>14.7.6</t>
  </si>
  <si>
    <t>CISTERNA E POÇO DE ABSORÇÃO- ESCAVAÇÃO E REATERRO</t>
  </si>
  <si>
    <t>CPU - 22.15</t>
  </si>
  <si>
    <t>CPU - 22.18</t>
  </si>
  <si>
    <t>ELABORAÇÃO DE "DATA BOOK", INCLUSIVE PROJETOS AS BUILTS, CÓPIAS DAS NOTAS FISCAIS DOS EQUIPAMENTOS E DEMAIS DOCUMENTOS NECESSÁRIOS PARA OPERAÇÃO E MANUTENÇÃO DA EDIFICAÇÃO, ENTREGUE EM DUAS VIAS IMPRESSAS DO DATA BOOK E CÓPIA DIGITAL</t>
  </si>
  <si>
    <t>26.1</t>
  </si>
  <si>
    <t>26.0</t>
  </si>
  <si>
    <t>MOBILIZAÇÃO, DESMOBILIZAÇÃO, RECEBIMENTO, DISTRIBUIÇÃO, CARGA, DESCARGA E TRANSPORTE DE MATERIAIS E EQUIPAMENTOS E APOIO ÀS ATIVIDADES DA OBRA ATRAVÉS DE CAMINHÃO TIPO CARROCERIA COM GUINDAUTO (MUNCK)</t>
  </si>
  <si>
    <t>ADMINISTRAÇÃO DA OBRA E CANTEIRO</t>
  </si>
  <si>
    <t>INSTALAÇÕES HIDROSSANITÁRIAS</t>
  </si>
  <si>
    <t>QUADRO DE DISTRIBUICAO DE ENERGIA DE EMBUTIR, EM CHAPA METALICA, PARA 32 DISJUNTORES TERMOMAGNETICOS MONOPOLARES, COM BARRAMENTO TRIFASICO E NEUTRO, FORNECIMENTO E INSTALACAO</t>
  </si>
  <si>
    <t>74131/6</t>
  </si>
  <si>
    <t>74131/8</t>
  </si>
  <si>
    <t>QUADRO DE DISTRIBUICAO DE ENERGIA DE EMBUTIR, EM CHAPA METALICA, PARA 50 DISJUNTORES TERMOMAGNETICOS MONOPOLARES, COM BARRAMENTO TRIFASICO E NEUTRO, FORNECIMENTO E INSTALACAO</t>
  </si>
  <si>
    <t>16.6.37</t>
  </si>
  <si>
    <t>16.6.38</t>
  </si>
  <si>
    <t>QUADRO GERAL DE DISTRIBUIÇÃO DE EMBUTIR, COM BARRAMENTO, EM CHAPA GALVANIZ., MEDINDO:1000X600X250CM, EXCLUSIVE DISJUNTORES</t>
  </si>
  <si>
    <t>CONTATOR TRIPOLAR I NOMINAL 22A - FORNECIMENTO E INSTALACAO INCLUSIVE ELETROTÉCNICO</t>
  </si>
  <si>
    <t>16.6.39</t>
  </si>
  <si>
    <t>CONTATOR TRIPOLAR I NOMINAL 45A - FORNECIMENTO E INSTALACAO INCLUSIVE ELETROTÉCNICO</t>
  </si>
  <si>
    <t>CPU - 16.6.30</t>
  </si>
  <si>
    <t>16.6.40</t>
  </si>
  <si>
    <t>CPU - 24.3</t>
  </si>
  <si>
    <t>24.5</t>
  </si>
  <si>
    <t>BICICLETÁRIO SOBRE CIMENTADO OU BLOCO INTERTRAVADO</t>
  </si>
  <si>
    <t>CPU - 24.4</t>
  </si>
  <si>
    <t>EXECUÇÃO DE PÁTIO/ESTACIONAMENTO EM PISO INTERTRAVADO, COM BLOCO RETANGULAR COLORIDO DE 20 X 10 CM, ESPESSURA 8 CM. AF_12/2015</t>
  </si>
  <si>
    <t>13.2.2.6</t>
  </si>
  <si>
    <t>24.6</t>
  </si>
  <si>
    <t>PLACA DE INAUGURAÇÃO DE OBRA EM ALUMÍNIO (0,50 x 0,70) m</t>
  </si>
  <si>
    <t>14.7</t>
  </si>
  <si>
    <t>16.7</t>
  </si>
  <si>
    <t>CONSTRUÇÃO DO PRÉDIO QUE SERÁ OCUPADO PELO CORPO DE BOMBEIRO- PORTO DO ITAQUI</t>
  </si>
  <si>
    <t>PROJETO:</t>
  </si>
  <si>
    <t>PROJETO: CONSTRUÇÃO DO PRÉDIO QUE SERÁ OCUPADO PELO CORPO DE BOMBEIROS - PORTO DO ITAQUI</t>
  </si>
  <si>
    <t>PLANO DE MANUTENÇÃO DE SOBRESSALENTES</t>
  </si>
  <si>
    <t>CONSTRUÇÃO DO PRÉDIO QUE SERÁ OCUPADO PELO CORPO DE BOMBEIROS</t>
  </si>
  <si>
    <t>xxxxxxxxxxxxxxxxxxxxxxxxxxxxxxxxxxxxxxxxxxxxxxxxxxxx</t>
  </si>
  <si>
    <t>SERVIÇOS</t>
  </si>
  <si>
    <t>UNID.</t>
  </si>
  <si>
    <t>QUANT.</t>
  </si>
  <si>
    <t>P.UNIT.</t>
  </si>
  <si>
    <t>P.TOTAL</t>
  </si>
  <si>
    <t>FONTE / CÓDIGO</t>
  </si>
  <si>
    <t>MÃO DE OBRA</t>
  </si>
  <si>
    <t>YYYYYYY</t>
  </si>
  <si>
    <t>ZZZZZZZ</t>
  </si>
  <si>
    <t>SUBTOTAL 1</t>
  </si>
  <si>
    <t>Encargo Social</t>
  </si>
  <si>
    <t>SUBTOTAL 2</t>
  </si>
  <si>
    <t>Encargo Comlementar</t>
  </si>
  <si>
    <t>SUBTOTAL 3</t>
  </si>
  <si>
    <t>EQUIPAMENTOS</t>
  </si>
  <si>
    <t>SUBTOTAL 4</t>
  </si>
  <si>
    <t>MATERIAIS DE APLICAÇÃO</t>
  </si>
  <si>
    <t>SUBTOTAL 5</t>
  </si>
  <si>
    <t>SUB.1 + SUB.2 + SUB3 + SUB.4 +SUB.5</t>
  </si>
  <si>
    <t>BDI %</t>
  </si>
  <si>
    <t>HORISTA (%)</t>
  </si>
  <si>
    <t>MENSALISTA (%)</t>
  </si>
  <si>
    <t>GRUPO A - ENCARGOS SOCIAIS BÁSICOS</t>
  </si>
  <si>
    <t>A 1</t>
  </si>
  <si>
    <t>INSS - Artigo 22 Inciso I Lei 8.212/91</t>
  </si>
  <si>
    <t>A 2</t>
  </si>
  <si>
    <t>SESI ou SESC - Artigo 3° Lei 8.036/90</t>
  </si>
  <si>
    <t>A 3</t>
  </si>
  <si>
    <t>SENAI ou SENAC - Decreto 2.318/86</t>
  </si>
  <si>
    <t>A 4</t>
  </si>
  <si>
    <t>INCRA - Lei 7.787 de 30/06/89 e DL 1.146/70</t>
  </si>
  <si>
    <t>A 5</t>
  </si>
  <si>
    <t>SEBRAE - Artigo 8° Lei 8.029/90 e Lei 8.154 de 28/12/90</t>
  </si>
  <si>
    <t>A 6</t>
  </si>
  <si>
    <t>Salário Educação - Artigo 3° Inciso I Decreto 8.704/82</t>
  </si>
  <si>
    <t>A 7</t>
  </si>
  <si>
    <t>Seguro Acidente do Trabalho/SAT/INSS</t>
  </si>
  <si>
    <t>A 8</t>
  </si>
  <si>
    <t>FGTS - Artigo 15 Lei 8.030 e Artigo 7° Inciso III CF/88</t>
  </si>
  <si>
    <t>A 9</t>
  </si>
  <si>
    <t>SECONCI</t>
  </si>
  <si>
    <t>SUBTOTAL GRUPO A</t>
  </si>
  <si>
    <t>GRUPO B - ENCARGOS QUE RECEBEM INCIDÊNCIA DO GRUPO A</t>
  </si>
  <si>
    <t>B 1</t>
  </si>
  <si>
    <t>Repouso Semanal Remunerado</t>
  </si>
  <si>
    <t>B 2</t>
  </si>
  <si>
    <t>Feriados</t>
  </si>
  <si>
    <t>B 3</t>
  </si>
  <si>
    <t>Auxílio-Enfermidade</t>
  </si>
  <si>
    <t>B 4</t>
  </si>
  <si>
    <t>13º Salário</t>
  </si>
  <si>
    <t>B 5</t>
  </si>
  <si>
    <t>Licença Paternidade</t>
  </si>
  <si>
    <t>B 6</t>
  </si>
  <si>
    <t>Faltas justificadas</t>
  </si>
  <si>
    <t>B 7</t>
  </si>
  <si>
    <t>Dias de Chuvas</t>
  </si>
  <si>
    <t>B 8</t>
  </si>
  <si>
    <t>Auxilio Acidente do Trabalho</t>
  </si>
  <si>
    <t>B 9</t>
  </si>
  <si>
    <t>Férias Gosadas</t>
  </si>
  <si>
    <t>B 10</t>
  </si>
  <si>
    <t>Salário Maternidade</t>
  </si>
  <si>
    <t>SUBTOTAL GRUPO B</t>
  </si>
  <si>
    <t>GRUPO C - ENCARGOS QUE NÂO RECEBEM INCIDÊNCIA DO GRUPO B</t>
  </si>
  <si>
    <t>C 1</t>
  </si>
  <si>
    <t>Aviso Prévio indenizado</t>
  </si>
  <si>
    <t>C 2</t>
  </si>
  <si>
    <t>Aviso Prévio Trabalhado</t>
  </si>
  <si>
    <t>C 3</t>
  </si>
  <si>
    <t xml:space="preserve">Férias  (indenizadas) </t>
  </si>
  <si>
    <t>C 4</t>
  </si>
  <si>
    <t>Depósito Rescisão Sem Justa Causa</t>
  </si>
  <si>
    <t>C 5</t>
  </si>
  <si>
    <t>Indenização Adicional</t>
  </si>
  <si>
    <t>SUBTOTAL GRUPO C</t>
  </si>
  <si>
    <t>GRUPO D - INCIDÊNCIA DO GRUPO A SOBRE O GRUPO B</t>
  </si>
  <si>
    <t>D 1</t>
  </si>
  <si>
    <t xml:space="preserve"> Reincidência de A sobre B</t>
  </si>
  <si>
    <t>D 2</t>
  </si>
  <si>
    <t>Reincidência de A sobre Aviso Prévio Trabalhado e Reincidência do FGTS sobre Aviso Prévio Indenizado</t>
  </si>
  <si>
    <t>SUBTOTAL GRUPO D</t>
  </si>
  <si>
    <t>TOTAL (A+B+C+D)</t>
  </si>
  <si>
    <r>
      <t xml:space="preserve">CRONOGRAMA FISICO-FINANCEIRO </t>
    </r>
    <r>
      <rPr>
        <b/>
        <sz val="24"/>
        <color rgb="FFFF0000"/>
        <rFont val="Calibri"/>
        <family val="2"/>
        <scheme val="minor"/>
      </rPr>
      <t>[MODELO]</t>
    </r>
  </si>
  <si>
    <t xml:space="preserve">Nº EMAP: </t>
  </si>
  <si>
    <r>
      <t xml:space="preserve">PLANILHA DE BDI </t>
    </r>
    <r>
      <rPr>
        <b/>
        <sz val="16"/>
        <color rgb="FFFF0000"/>
        <rFont val="Calibri"/>
        <family val="2"/>
        <scheme val="minor"/>
      </rPr>
      <t>[MODELO]</t>
    </r>
  </si>
  <si>
    <r>
      <t xml:space="preserve">PLANILHA OÇAMENTÁRIA </t>
    </r>
    <r>
      <rPr>
        <b/>
        <sz val="16"/>
        <color rgb="FFFF0000"/>
        <rFont val="Calibri"/>
        <family val="2"/>
        <scheme val="minor"/>
      </rPr>
      <t>[MODELO]</t>
    </r>
  </si>
  <si>
    <r>
      <t xml:space="preserve">COMPOSIÇÃO DE CUSTOS UNITÁRIOS </t>
    </r>
    <r>
      <rPr>
        <b/>
        <sz val="16"/>
        <color rgb="FFFF0000"/>
        <rFont val="Calibri"/>
        <family val="2"/>
        <scheme val="minor"/>
      </rPr>
      <t>[MODELO]</t>
    </r>
  </si>
  <si>
    <r>
      <t xml:space="preserve">PLANILHA DE ENCARGOS SOCIAIS </t>
    </r>
    <r>
      <rPr>
        <b/>
        <sz val="16"/>
        <color rgb="FFFF0000"/>
        <rFont val="Calibri"/>
        <family val="2"/>
        <scheme val="minor"/>
      </rPr>
      <t>[MODELO]</t>
    </r>
  </si>
  <si>
    <t>Projeto: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</si>
</sst>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\-&quot;R$&quot;\ #,##0.00"/>
    <numFmt numFmtId="165" formatCode="_-&quot;R$&quot;\ * #,##0.00_-;\-&quot;R$&quot;\ * #,##0.00_-;_-&quot;R$&quot;\ * &quot;-&quot;??_-;_-@_-"/>
    <numFmt numFmtId="166" formatCode="#,##0.00\ %"/>
    <numFmt numFmtId="167" formatCode="&quot;R$&quot;\ #,##0.00"/>
    <numFmt numFmtId="168" formatCode="_(&quot;R$ &quot;* #,##0.00_);_(&quot;R$ &quot;* \(#,##0.00\);_(&quot;R$ &quot;* &quot;-&quot;??_);_(@_)"/>
    <numFmt numFmtId="169" formatCode="0.000"/>
    <numFmt numFmtId="170" formatCode="0.0"/>
    <numFmt numFmtId="171" formatCode="#,##0.00\ ;&quot; (&quot;#,##0.00\);&quot; -&quot;#\ ;@\ "/>
    <numFmt numFmtId="172" formatCode="0.0%"/>
  </numFmts>
  <fonts count="71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6"/>
      <name val="Calibri"/>
      <family val="2"/>
      <scheme val="minor"/>
    </font>
    <font>
      <b/>
      <sz val="11"/>
      <color theme="0"/>
      <name val="Arial"/>
      <family val="1"/>
    </font>
    <font>
      <sz val="10"/>
      <name val="Arial"/>
      <family val="2"/>
    </font>
    <font>
      <sz val="12"/>
      <name val="Arial"/>
      <family val="2"/>
    </font>
    <font>
      <sz val="10"/>
      <color theme="3"/>
      <name val="Calibri"/>
      <family val="2"/>
    </font>
    <font>
      <sz val="9"/>
      <color theme="3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Arial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color theme="3"/>
      <name val="Calibri"/>
      <family val="2"/>
    </font>
    <font>
      <sz val="11"/>
      <color theme="3"/>
      <name val="Calibri"/>
      <family val="2"/>
    </font>
    <font>
      <b/>
      <sz val="11"/>
      <color theme="3"/>
      <name val="Calibri"/>
      <family val="2"/>
    </font>
    <font>
      <sz val="20"/>
      <color theme="3"/>
      <name val="Calibri"/>
      <family val="2"/>
    </font>
    <font>
      <sz val="16"/>
      <color theme="3"/>
      <name val="Calibri"/>
      <family val="2"/>
    </font>
    <font>
      <b/>
      <sz val="48"/>
      <color theme="3"/>
      <name val="Calibri"/>
      <family val="2"/>
    </font>
    <font>
      <b/>
      <sz val="16"/>
      <color theme="3"/>
      <name val="Calibri"/>
      <family val="2"/>
    </font>
    <font>
      <sz val="18"/>
      <color theme="3"/>
      <name val="Calibri"/>
      <family val="2"/>
    </font>
    <font>
      <sz val="10"/>
      <name val="Calibri"/>
      <family val="2"/>
    </font>
    <font>
      <sz val="8"/>
      <name val="Calibri"/>
      <family val="2"/>
    </font>
    <font>
      <b/>
      <sz val="24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theme="1" tint="0.499984740745262"/>
      <name val="Arial Narrow"/>
      <family val="2"/>
    </font>
    <font>
      <b/>
      <i/>
      <sz val="10"/>
      <color theme="0"/>
      <name val="Arial Narrow"/>
      <family val="2"/>
    </font>
    <font>
      <b/>
      <sz val="8"/>
      <name val="Calibri"/>
      <family val="2"/>
    </font>
    <font>
      <sz val="11"/>
      <name val="Calibri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3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26"/>
      <color theme="3"/>
      <name val="Calibri"/>
      <family val="2"/>
    </font>
    <font>
      <b/>
      <sz val="12"/>
      <color theme="3"/>
      <name val="Calibri"/>
      <family val="2"/>
    </font>
    <font>
      <b/>
      <sz val="12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3"/>
      <name val="Calibri"/>
      <family val="2"/>
    </font>
    <font>
      <sz val="11"/>
      <color theme="3" tint="0.39997558519241921"/>
      <name val="Calibri"/>
      <family val="2"/>
      <scheme val="minor"/>
    </font>
    <font>
      <b/>
      <sz val="11"/>
      <color theme="3" tint="0.3999755851924192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3"/>
      <name val="Calibri"/>
      <family val="2"/>
    </font>
    <font>
      <b/>
      <sz val="16"/>
      <color rgb="FFFF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24"/>
      <color rgb="FFFF000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4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ck">
        <color theme="0"/>
      </left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medium">
        <color theme="0"/>
      </bottom>
      <diagonal/>
    </border>
    <border>
      <left style="thick">
        <color theme="0"/>
      </left>
      <right style="thin">
        <color auto="1"/>
      </right>
      <top/>
      <bottom style="medium">
        <color theme="0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 style="thin">
        <color auto="1"/>
      </bottom>
      <diagonal/>
    </border>
    <border>
      <left/>
      <right style="thick">
        <color theme="0"/>
      </right>
      <top/>
      <bottom style="thin">
        <color auto="1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ck">
        <color theme="0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 style="medium">
        <color indexed="64"/>
      </top>
      <bottom/>
      <diagonal/>
    </border>
    <border diagonalDown="1">
      <left style="medium">
        <color theme="0"/>
      </left>
      <right/>
      <top style="medium">
        <color theme="0"/>
      </top>
      <bottom style="medium">
        <color theme="0"/>
      </bottom>
      <diagonal style="medium">
        <color theme="0"/>
      </diagonal>
    </border>
    <border>
      <left style="medium">
        <color theme="0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 style="medium">
        <color theme="0"/>
      </left>
      <right style="thin">
        <color auto="1"/>
      </right>
      <top style="medium">
        <color indexed="64"/>
      </top>
      <bottom style="medium">
        <color theme="0"/>
      </bottom>
      <diagonal/>
    </border>
    <border diagonalUp="1">
      <left style="medium">
        <color theme="0"/>
      </left>
      <right/>
      <top style="medium">
        <color indexed="64"/>
      </top>
      <bottom style="medium">
        <color theme="0"/>
      </bottom>
      <diagonal style="medium">
        <color theme="0"/>
      </diagonal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/>
      <right/>
      <top style="thin">
        <color theme="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29">
    <xf numFmtId="0" fontId="0" fillId="0" borderId="0"/>
    <xf numFmtId="0" fontId="18" fillId="0" borderId="0"/>
    <xf numFmtId="0" fontId="17" fillId="0" borderId="0"/>
    <xf numFmtId="43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8" fillId="0" borderId="0"/>
    <xf numFmtId="0" fontId="5" fillId="0" borderId="0"/>
    <xf numFmtId="0" fontId="17" fillId="0" borderId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17" fillId="0" borderId="0"/>
    <xf numFmtId="0" fontId="1" fillId="0" borderId="0"/>
    <xf numFmtId="9" fontId="17" fillId="0" borderId="0" applyFill="0" applyBorder="0" applyAlignment="0" applyProtection="0"/>
    <xf numFmtId="171" fontId="17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1" fontId="17" fillId="0" borderId="0" applyFill="0" applyBorder="0" applyAlignment="0" applyProtection="0"/>
    <xf numFmtId="0" fontId="1" fillId="0" borderId="0"/>
    <xf numFmtId="0" fontId="17" fillId="0" borderId="0"/>
  </cellStyleXfs>
  <cellXfs count="381">
    <xf numFmtId="0" fontId="0" fillId="0" borderId="0" xfId="0"/>
    <xf numFmtId="0" fontId="6" fillId="2" borderId="0" xfId="0" applyFont="1" applyFill="1" applyAlignment="1">
      <alignment horizontal="left" vertical="top" wrapText="1"/>
    </xf>
    <xf numFmtId="0" fontId="14" fillId="6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14" fillId="6" borderId="0" xfId="0" applyFont="1" applyFill="1" applyAlignment="1">
      <alignment horizontal="left" vertical="top" wrapText="1"/>
    </xf>
    <xf numFmtId="0" fontId="0" fillId="0" borderId="0" xfId="0"/>
    <xf numFmtId="0" fontId="0" fillId="0" borderId="0" xfId="0"/>
    <xf numFmtId="0" fontId="0" fillId="7" borderId="0" xfId="0" applyFill="1" applyAlignment="1"/>
    <xf numFmtId="0" fontId="7" fillId="3" borderId="0" xfId="0" applyFont="1" applyFill="1" applyBorder="1" applyAlignment="1">
      <alignment horizontal="left" vertical="top" wrapText="1"/>
    </xf>
    <xf numFmtId="0" fontId="9" fillId="5" borderId="0" xfId="0" applyFont="1" applyFill="1" applyBorder="1" applyAlignment="1">
      <alignment horizontal="right" vertical="top" wrapText="1"/>
    </xf>
    <xf numFmtId="0" fontId="8" fillId="4" borderId="0" xfId="0" applyFont="1" applyFill="1" applyBorder="1" applyAlignment="1">
      <alignment horizontal="center" vertical="top" wrapText="1"/>
    </xf>
    <xf numFmtId="0" fontId="16" fillId="8" borderId="6" xfId="0" applyFont="1" applyFill="1" applyBorder="1" applyAlignment="1">
      <alignment horizontal="right" vertical="top" wrapText="1"/>
    </xf>
    <xf numFmtId="0" fontId="16" fillId="8" borderId="6" xfId="0" applyFont="1" applyFill="1" applyBorder="1" applyAlignment="1">
      <alignment horizontal="center" vertical="top" wrapText="1"/>
    </xf>
    <xf numFmtId="0" fontId="20" fillId="9" borderId="0" xfId="1" applyFont="1" applyFill="1" applyBorder="1" applyAlignment="1">
      <alignment horizontal="left" vertical="center"/>
    </xf>
    <xf numFmtId="17" fontId="20" fillId="9" borderId="0" xfId="1" applyNumberFormat="1" applyFont="1" applyFill="1" applyBorder="1" applyAlignment="1">
      <alignment horizontal="left" vertical="center"/>
    </xf>
    <xf numFmtId="0" fontId="20" fillId="9" borderId="0" xfId="2" applyNumberFormat="1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top" wrapText="1"/>
    </xf>
    <xf numFmtId="0" fontId="11" fillId="9" borderId="2" xfId="0" applyFont="1" applyFill="1" applyBorder="1" applyAlignment="1">
      <alignment horizontal="right" vertical="top" wrapText="1"/>
    </xf>
    <xf numFmtId="4" fontId="12" fillId="9" borderId="3" xfId="0" applyNumberFormat="1" applyFont="1" applyFill="1" applyBorder="1" applyAlignment="1">
      <alignment horizontal="right" vertical="top" wrapText="1"/>
    </xf>
    <xf numFmtId="166" fontId="13" fillId="9" borderId="4" xfId="0" applyNumberFormat="1" applyFont="1" applyFill="1" applyBorder="1" applyAlignment="1">
      <alignment horizontal="right" vertical="top" wrapText="1"/>
    </xf>
    <xf numFmtId="0" fontId="23" fillId="9" borderId="5" xfId="0" applyFont="1" applyFill="1" applyBorder="1" applyAlignment="1">
      <alignment horizontal="left" vertical="top" wrapText="1"/>
    </xf>
    <xf numFmtId="0" fontId="23" fillId="9" borderId="5" xfId="0" applyFont="1" applyFill="1" applyBorder="1" applyAlignment="1">
      <alignment horizontal="right" vertical="top" wrapText="1"/>
    </xf>
    <xf numFmtId="4" fontId="23" fillId="9" borderId="5" xfId="0" applyNumberFormat="1" applyFont="1" applyFill="1" applyBorder="1" applyAlignment="1">
      <alignment horizontal="right" vertical="top" wrapText="1"/>
    </xf>
    <xf numFmtId="166" fontId="23" fillId="9" borderId="5" xfId="0" applyNumberFormat="1" applyFont="1" applyFill="1" applyBorder="1" applyAlignment="1">
      <alignment horizontal="right" vertical="top" wrapText="1"/>
    </xf>
    <xf numFmtId="0" fontId="24" fillId="9" borderId="5" xfId="0" applyFont="1" applyFill="1" applyBorder="1" applyAlignment="1">
      <alignment horizontal="left" vertical="top" wrapText="1"/>
    </xf>
    <xf numFmtId="0" fontId="24" fillId="9" borderId="5" xfId="0" applyFont="1" applyFill="1" applyBorder="1" applyAlignment="1">
      <alignment horizontal="right" vertical="top" wrapText="1"/>
    </xf>
    <xf numFmtId="0" fontId="24" fillId="9" borderId="5" xfId="0" applyFont="1" applyFill="1" applyBorder="1" applyAlignment="1">
      <alignment horizontal="center" vertical="top" wrapText="1"/>
    </xf>
    <xf numFmtId="4" fontId="24" fillId="9" borderId="5" xfId="0" applyNumberFormat="1" applyFont="1" applyFill="1" applyBorder="1" applyAlignment="1">
      <alignment horizontal="right" vertical="top" wrapText="1"/>
    </xf>
    <xf numFmtId="0" fontId="21" fillId="10" borderId="5" xfId="0" applyFont="1" applyFill="1" applyBorder="1" applyAlignment="1">
      <alignment horizontal="left" vertical="top" wrapText="1"/>
    </xf>
    <xf numFmtId="0" fontId="21" fillId="10" borderId="5" xfId="0" applyFont="1" applyFill="1" applyBorder="1" applyAlignment="1">
      <alignment horizontal="right" vertical="top" wrapText="1"/>
    </xf>
    <xf numFmtId="4" fontId="21" fillId="10" borderId="5" xfId="0" applyNumberFormat="1" applyFont="1" applyFill="1" applyBorder="1" applyAlignment="1">
      <alignment horizontal="right" vertical="top" wrapText="1"/>
    </xf>
    <xf numFmtId="166" fontId="21" fillId="10" borderId="5" xfId="0" applyNumberFormat="1" applyFont="1" applyFill="1" applyBorder="1" applyAlignment="1">
      <alignment horizontal="right" vertical="top" wrapText="1"/>
    </xf>
    <xf numFmtId="0" fontId="24" fillId="9" borderId="0" xfId="0" applyFont="1" applyFill="1" applyBorder="1" applyAlignment="1">
      <alignment horizontal="center" vertical="top" wrapText="1"/>
    </xf>
    <xf numFmtId="0" fontId="24" fillId="9" borderId="0" xfId="0" applyFont="1" applyFill="1" applyBorder="1" applyAlignment="1">
      <alignment horizontal="left" vertical="top" wrapText="1"/>
    </xf>
    <xf numFmtId="0" fontId="22" fillId="11" borderId="0" xfId="0" applyFont="1" applyFill="1" applyBorder="1" applyAlignment="1">
      <alignment horizontal="left" vertical="center" wrapText="1"/>
    </xf>
    <xf numFmtId="0" fontId="26" fillId="11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0" fillId="9" borderId="0" xfId="0" applyFont="1" applyFill="1" applyAlignment="1">
      <alignment vertical="center"/>
    </xf>
    <xf numFmtId="0" fontId="0" fillId="9" borderId="0" xfId="0" applyFont="1" applyFill="1" applyAlignment="1">
      <alignment horizontal="left" vertical="center"/>
    </xf>
    <xf numFmtId="0" fontId="0" fillId="9" borderId="0" xfId="0" applyFont="1" applyFill="1" applyBorder="1" applyAlignment="1">
      <alignment horizontal="left" vertical="center"/>
    </xf>
    <xf numFmtId="0" fontId="0" fillId="9" borderId="0" xfId="0" applyFill="1" applyBorder="1" applyAlignment="1">
      <alignment vertical="center"/>
    </xf>
    <xf numFmtId="0" fontId="27" fillId="9" borderId="0" xfId="0" applyFont="1" applyFill="1" applyBorder="1" applyAlignment="1">
      <alignment vertical="center"/>
    </xf>
    <xf numFmtId="0" fontId="0" fillId="9" borderId="0" xfId="0" applyFont="1" applyFill="1" applyBorder="1" applyAlignment="1">
      <alignment horizontal="right" vertical="center"/>
    </xf>
    <xf numFmtId="0" fontId="0" fillId="9" borderId="0" xfId="0" applyFont="1" applyFill="1" applyAlignment="1">
      <alignment horizontal="right" vertical="center"/>
    </xf>
    <xf numFmtId="0" fontId="22" fillId="12" borderId="0" xfId="0" applyFont="1" applyFill="1" applyBorder="1" applyAlignment="1">
      <alignment horizontal="center" vertical="center" wrapText="1"/>
    </xf>
    <xf numFmtId="0" fontId="21" fillId="12" borderId="0" xfId="0" applyFont="1" applyFill="1" applyBorder="1" applyAlignment="1">
      <alignment horizontal="left" vertical="center" wrapText="1"/>
    </xf>
    <xf numFmtId="167" fontId="22" fillId="12" borderId="0" xfId="0" applyNumberFormat="1" applyFont="1" applyFill="1" applyBorder="1" applyAlignment="1">
      <alignment vertical="center" wrapText="1"/>
    </xf>
    <xf numFmtId="0" fontId="0" fillId="12" borderId="0" xfId="0" applyFill="1" applyAlignment="1">
      <alignment vertical="center"/>
    </xf>
    <xf numFmtId="0" fontId="27" fillId="9" borderId="0" xfId="0" applyFont="1" applyFill="1" applyAlignment="1">
      <alignment horizontal="right" vertical="center"/>
    </xf>
    <xf numFmtId="0" fontId="0" fillId="9" borderId="0" xfId="0" applyFill="1" applyAlignment="1">
      <alignment vertical="center"/>
    </xf>
    <xf numFmtId="0" fontId="27" fillId="9" borderId="0" xfId="0" applyFont="1" applyFill="1" applyAlignment="1">
      <alignment vertical="center"/>
    </xf>
    <xf numFmtId="0" fontId="22" fillId="9" borderId="0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left" vertical="center" wrapText="1"/>
    </xf>
    <xf numFmtId="4" fontId="22" fillId="9" borderId="0" xfId="0" applyNumberFormat="1" applyFont="1" applyFill="1" applyBorder="1" applyAlignment="1">
      <alignment horizontal="right" vertical="center" wrapText="1"/>
    </xf>
    <xf numFmtId="167" fontId="22" fillId="12" borderId="0" xfId="0" applyNumberFormat="1" applyFont="1" applyFill="1" applyBorder="1" applyAlignment="1">
      <alignment horizontal="right" vertical="center" wrapText="1"/>
    </xf>
    <xf numFmtId="165" fontId="28" fillId="11" borderId="0" xfId="0" applyNumberFormat="1" applyFont="1" applyFill="1" applyBorder="1" applyAlignment="1">
      <alignment horizontal="right" vertical="center" wrapText="1"/>
    </xf>
    <xf numFmtId="0" fontId="29" fillId="9" borderId="0" xfId="1" applyFont="1" applyFill="1" applyBorder="1" applyAlignment="1">
      <alignment horizontal="right" vertical="center"/>
    </xf>
    <xf numFmtId="0" fontId="30" fillId="9" borderId="0" xfId="1" applyFont="1" applyFill="1" applyBorder="1" applyAlignment="1">
      <alignment horizontal="left" vertical="center"/>
    </xf>
    <xf numFmtId="0" fontId="31" fillId="9" borderId="0" xfId="1" applyFont="1" applyFill="1" applyBorder="1" applyAlignment="1">
      <alignment horizontal="right" vertical="center"/>
    </xf>
    <xf numFmtId="17" fontId="30" fillId="9" borderId="0" xfId="1" applyNumberFormat="1" applyFont="1" applyFill="1" applyBorder="1" applyAlignment="1">
      <alignment horizontal="left" vertical="center"/>
    </xf>
    <xf numFmtId="0" fontId="30" fillId="9" borderId="0" xfId="2" applyNumberFormat="1" applyFont="1" applyFill="1" applyBorder="1" applyAlignment="1">
      <alignment horizontal="left" vertical="center" wrapText="1"/>
    </xf>
    <xf numFmtId="0" fontId="6" fillId="6" borderId="0" xfId="0" applyFont="1" applyFill="1" applyAlignment="1">
      <alignment horizontal="left" vertical="top" wrapText="1"/>
    </xf>
    <xf numFmtId="0" fontId="0" fillId="9" borderId="8" xfId="0" applyFill="1" applyBorder="1" applyAlignment="1">
      <alignment vertical="center"/>
    </xf>
    <xf numFmtId="0" fontId="0" fillId="9" borderId="8" xfId="0" applyFill="1" applyBorder="1" applyAlignment="1">
      <alignment horizontal="right" vertical="center"/>
    </xf>
    <xf numFmtId="0" fontId="19" fillId="9" borderId="0" xfId="1" applyFont="1" applyFill="1" applyBorder="1" applyAlignment="1">
      <alignment vertical="center"/>
    </xf>
    <xf numFmtId="0" fontId="32" fillId="9" borderId="0" xfId="6" applyFont="1" applyFill="1" applyBorder="1" applyAlignment="1">
      <alignment vertical="center"/>
    </xf>
    <xf numFmtId="0" fontId="34" fillId="9" borderId="0" xfId="1" applyFont="1" applyFill="1" applyBorder="1" applyAlignment="1">
      <alignment vertical="center"/>
    </xf>
    <xf numFmtId="0" fontId="32" fillId="9" borderId="0" xfId="1" applyFont="1" applyFill="1" applyBorder="1" applyAlignment="1">
      <alignment vertical="center"/>
    </xf>
    <xf numFmtId="0" fontId="35" fillId="9" borderId="0" xfId="1" applyFont="1" applyFill="1" applyBorder="1" applyAlignment="1">
      <alignment horizontal="right" vertical="center"/>
    </xf>
    <xf numFmtId="0" fontId="37" fillId="9" borderId="0" xfId="1" applyFont="1" applyFill="1" applyBorder="1" applyAlignment="1">
      <alignment horizontal="center" vertical="center"/>
    </xf>
    <xf numFmtId="0" fontId="38" fillId="9" borderId="0" xfId="1" applyFont="1" applyFill="1" applyBorder="1" applyAlignment="1">
      <alignment horizontal="left" vertical="center"/>
    </xf>
    <xf numFmtId="0" fontId="38" fillId="9" borderId="0" xfId="1" applyFont="1" applyFill="1" applyBorder="1" applyAlignment="1">
      <alignment horizontal="center" vertical="center"/>
    </xf>
    <xf numFmtId="0" fontId="38" fillId="9" borderId="0" xfId="1" applyFont="1" applyFill="1" applyBorder="1" applyAlignment="1">
      <alignment horizontal="right" vertical="center"/>
    </xf>
    <xf numFmtId="0" fontId="40" fillId="11" borderId="10" xfId="0" applyFont="1" applyFill="1" applyBorder="1" applyAlignment="1">
      <alignment horizontal="center" vertical="center" wrapText="1"/>
    </xf>
    <xf numFmtId="0" fontId="40" fillId="11" borderId="11" xfId="0" applyFont="1" applyFill="1" applyBorder="1" applyAlignment="1">
      <alignment horizontal="center" vertical="center" wrapText="1"/>
    </xf>
    <xf numFmtId="0" fontId="40" fillId="11" borderId="12" xfId="0" applyFont="1" applyFill="1" applyBorder="1" applyAlignment="1">
      <alignment horizontal="center" vertical="center" wrapText="1"/>
    </xf>
    <xf numFmtId="4" fontId="41" fillId="13" borderId="13" xfId="8" applyNumberFormat="1" applyFont="1" applyFill="1" applyBorder="1" applyAlignment="1">
      <alignment horizontal="center"/>
    </xf>
    <xf numFmtId="165" fontId="40" fillId="14" borderId="14" xfId="8" applyNumberFormat="1" applyFont="1" applyFill="1" applyBorder="1" applyAlignment="1">
      <alignment horizontal="center"/>
    </xf>
    <xf numFmtId="10" fontId="42" fillId="9" borderId="16" xfId="9" applyNumberFormat="1" applyFont="1" applyFill="1" applyBorder="1" applyAlignment="1">
      <alignment horizontal="center" vertical="center"/>
    </xf>
    <xf numFmtId="10" fontId="42" fillId="9" borderId="15" xfId="9" applyNumberFormat="1" applyFont="1" applyFill="1" applyBorder="1" applyAlignment="1">
      <alignment horizontal="center" vertical="top"/>
    </xf>
    <xf numFmtId="10" fontId="42" fillId="9" borderId="17" xfId="9" applyNumberFormat="1" applyFont="1" applyFill="1" applyBorder="1" applyAlignment="1">
      <alignment horizontal="center" vertical="top"/>
    </xf>
    <xf numFmtId="165" fontId="40" fillId="9" borderId="14" xfId="8" applyNumberFormat="1" applyFont="1" applyFill="1" applyBorder="1" applyAlignment="1">
      <alignment horizontal="center"/>
    </xf>
    <xf numFmtId="165" fontId="40" fillId="0" borderId="14" xfId="8" applyNumberFormat="1" applyFont="1" applyFill="1" applyBorder="1" applyAlignment="1">
      <alignment horizontal="center"/>
    </xf>
    <xf numFmtId="165" fontId="40" fillId="9" borderId="18" xfId="8" applyNumberFormat="1" applyFont="1" applyFill="1" applyBorder="1" applyAlignment="1">
      <alignment horizontal="center"/>
    </xf>
    <xf numFmtId="165" fontId="40" fillId="0" borderId="18" xfId="8" applyNumberFormat="1" applyFont="1" applyFill="1" applyBorder="1" applyAlignment="1">
      <alignment horizontal="center"/>
    </xf>
    <xf numFmtId="0" fontId="41" fillId="13" borderId="0" xfId="7" applyFont="1" applyFill="1" applyBorder="1" applyAlignment="1">
      <alignment horizontal="left" vertical="center"/>
    </xf>
    <xf numFmtId="10" fontId="42" fillId="9" borderId="0" xfId="9" applyNumberFormat="1" applyFont="1" applyFill="1" applyBorder="1" applyAlignment="1">
      <alignment horizontal="center" vertical="top"/>
    </xf>
    <xf numFmtId="164" fontId="40" fillId="11" borderId="19" xfId="4" applyNumberFormat="1" applyFont="1" applyFill="1" applyBorder="1" applyAlignment="1">
      <alignment horizontal="center" vertical="center" wrapText="1"/>
    </xf>
    <xf numFmtId="165" fontId="40" fillId="11" borderId="19" xfId="4" applyNumberFormat="1" applyFont="1" applyFill="1" applyBorder="1" applyAlignment="1">
      <alignment horizontal="center" vertical="center" wrapText="1"/>
    </xf>
    <xf numFmtId="10" fontId="43" fillId="11" borderId="19" xfId="3" applyNumberFormat="1" applyFont="1" applyFill="1" applyBorder="1" applyAlignment="1">
      <alignment horizontal="center" vertical="center" wrapText="1"/>
    </xf>
    <xf numFmtId="9" fontId="43" fillId="11" borderId="19" xfId="5" applyFont="1" applyFill="1" applyBorder="1" applyAlignment="1">
      <alignment horizontal="center" vertical="center" wrapText="1"/>
    </xf>
    <xf numFmtId="0" fontId="41" fillId="13" borderId="0" xfId="7" applyFont="1" applyFill="1" applyBorder="1" applyAlignment="1">
      <alignment horizontal="center" vertical="center" wrapText="1"/>
    </xf>
    <xf numFmtId="10" fontId="41" fillId="13" borderId="0" xfId="5" applyNumberFormat="1" applyFont="1" applyFill="1" applyBorder="1" applyAlignment="1">
      <alignment horizontal="center" vertical="center"/>
    </xf>
    <xf numFmtId="10" fontId="41" fillId="13" borderId="0" xfId="9" applyNumberFormat="1" applyFont="1" applyFill="1" applyBorder="1" applyAlignment="1">
      <alignment horizontal="center" vertical="center"/>
    </xf>
    <xf numFmtId="10" fontId="41" fillId="13" borderId="9" xfId="9" applyNumberFormat="1" applyFont="1" applyFill="1" applyBorder="1" applyAlignment="1">
      <alignment horizontal="center" vertical="center"/>
    </xf>
    <xf numFmtId="0" fontId="40" fillId="11" borderId="20" xfId="0" applyFont="1" applyFill="1" applyBorder="1" applyAlignment="1">
      <alignment horizontal="left" vertical="center" wrapText="1"/>
    </xf>
    <xf numFmtId="0" fontId="40" fillId="11" borderId="22" xfId="0" applyFont="1" applyFill="1" applyBorder="1" applyAlignment="1">
      <alignment horizontal="left" vertical="center" wrapText="1"/>
    </xf>
    <xf numFmtId="9" fontId="43" fillId="11" borderId="21" xfId="5" applyFont="1" applyFill="1" applyBorder="1" applyAlignment="1">
      <alignment horizontal="center" vertical="center" wrapText="1"/>
    </xf>
    <xf numFmtId="165" fontId="40" fillId="9" borderId="23" xfId="8" applyNumberFormat="1" applyFont="1" applyFill="1" applyBorder="1" applyAlignment="1">
      <alignment horizontal="center"/>
    </xf>
    <xf numFmtId="0" fontId="44" fillId="9" borderId="0" xfId="1" applyFont="1" applyFill="1" applyBorder="1" applyAlignment="1">
      <alignment horizontal="left" vertical="center"/>
    </xf>
    <xf numFmtId="0" fontId="45" fillId="9" borderId="0" xfId="2" applyNumberFormat="1" applyFont="1" applyFill="1" applyBorder="1" applyAlignment="1">
      <alignment horizontal="left" vertical="center" wrapText="1"/>
    </xf>
    <xf numFmtId="0" fontId="15" fillId="9" borderId="0" xfId="0" applyFont="1" applyFill="1" applyBorder="1" applyAlignment="1">
      <alignment horizontal="right" vertical="center"/>
    </xf>
    <xf numFmtId="0" fontId="15" fillId="9" borderId="0" xfId="0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169" fontId="49" fillId="0" borderId="0" xfId="0" applyNumberFormat="1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right" vertical="center"/>
    </xf>
    <xf numFmtId="10" fontId="49" fillId="0" borderId="0" xfId="5" applyNumberFormat="1" applyFont="1" applyFill="1" applyBorder="1" applyAlignment="1">
      <alignment horizontal="left" vertical="center" wrapText="1"/>
    </xf>
    <xf numFmtId="168" fontId="49" fillId="0" borderId="0" xfId="0" applyNumberFormat="1" applyFont="1" applyFill="1" applyBorder="1" applyAlignment="1">
      <alignment horizontal="right" vertical="center" wrapText="1"/>
    </xf>
    <xf numFmtId="168" fontId="49" fillId="0" borderId="0" xfId="0" applyNumberFormat="1" applyFont="1" applyFill="1" applyBorder="1" applyAlignment="1">
      <alignment vertical="center" wrapText="1"/>
    </xf>
    <xf numFmtId="168" fontId="49" fillId="0" borderId="0" xfId="0" applyNumberFormat="1" applyFont="1" applyFill="1" applyBorder="1" applyAlignment="1">
      <alignment horizontal="left" vertical="center" wrapText="1"/>
    </xf>
    <xf numFmtId="10" fontId="53" fillId="0" borderId="0" xfId="5" applyNumberFormat="1" applyFont="1" applyFill="1" applyBorder="1" applyAlignment="1">
      <alignment horizontal="center" vertical="center" wrapText="1"/>
    </xf>
    <xf numFmtId="10" fontId="53" fillId="0" borderId="0" xfId="5" applyNumberFormat="1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right" vertical="center"/>
    </xf>
    <xf numFmtId="10" fontId="46" fillId="0" borderId="0" xfId="5" applyNumberFormat="1" applyFont="1" applyFill="1" applyBorder="1" applyAlignment="1">
      <alignment horizontal="center" vertical="center" wrapText="1"/>
    </xf>
    <xf numFmtId="0" fontId="0" fillId="9" borderId="0" xfId="0" applyFill="1" applyAlignment="1">
      <alignment horizontal="right" vertical="center"/>
    </xf>
    <xf numFmtId="0" fontId="0" fillId="9" borderId="0" xfId="0" applyFill="1" applyAlignment="1">
      <alignment horizontal="left" vertical="center"/>
    </xf>
    <xf numFmtId="0" fontId="29" fillId="9" borderId="0" xfId="1" applyFont="1" applyFill="1" applyBorder="1" applyAlignment="1">
      <alignment horizontal="left" vertical="center"/>
    </xf>
    <xf numFmtId="0" fontId="38" fillId="9" borderId="0" xfId="1" applyFont="1" applyFill="1" applyBorder="1" applyAlignment="1">
      <alignment vertical="center"/>
    </xf>
    <xf numFmtId="0" fontId="15" fillId="9" borderId="0" xfId="0" applyFont="1" applyFill="1" applyBorder="1" applyAlignment="1">
      <alignment vertical="center"/>
    </xf>
    <xf numFmtId="0" fontId="26" fillId="11" borderId="10" xfId="0" applyFont="1" applyFill="1" applyBorder="1" applyAlignment="1">
      <alignment horizontal="center" vertical="center" wrapText="1"/>
    </xf>
    <xf numFmtId="0" fontId="56" fillId="9" borderId="25" xfId="0" applyFont="1" applyFill="1" applyBorder="1" applyAlignment="1">
      <alignment horizontal="center" vertical="center" wrapText="1"/>
    </xf>
    <xf numFmtId="0" fontId="56" fillId="9" borderId="25" xfId="0" applyFont="1" applyFill="1" applyBorder="1" applyAlignment="1">
      <alignment horizontal="left" vertical="center" wrapText="1"/>
    </xf>
    <xf numFmtId="168" fontId="56" fillId="9" borderId="25" xfId="0" applyNumberFormat="1" applyFont="1" applyFill="1" applyBorder="1" applyAlignment="1">
      <alignment horizontal="right" vertical="center" wrapText="1"/>
    </xf>
    <xf numFmtId="10" fontId="56" fillId="9" borderId="25" xfId="0" applyNumberFormat="1" applyFont="1" applyFill="1" applyBorder="1" applyAlignment="1">
      <alignment horizontal="left" vertical="center" wrapText="1"/>
    </xf>
    <xf numFmtId="0" fontId="57" fillId="9" borderId="27" xfId="0" applyFont="1" applyFill="1" applyBorder="1" applyAlignment="1">
      <alignment horizontal="center" vertical="center"/>
    </xf>
    <xf numFmtId="169" fontId="57" fillId="9" borderId="27" xfId="0" applyNumberFormat="1" applyFont="1" applyFill="1" applyBorder="1" applyAlignment="1">
      <alignment horizontal="center" vertical="center"/>
    </xf>
    <xf numFmtId="0" fontId="57" fillId="9" borderId="27" xfId="0" applyFont="1" applyFill="1" applyBorder="1" applyAlignment="1">
      <alignment horizontal="right" vertical="center"/>
    </xf>
    <xf numFmtId="10" fontId="57" fillId="9" borderId="27" xfId="5" applyNumberFormat="1" applyFont="1" applyFill="1" applyBorder="1" applyAlignment="1">
      <alignment horizontal="left" vertical="center" wrapText="1"/>
    </xf>
    <xf numFmtId="168" fontId="58" fillId="9" borderId="0" xfId="0" applyNumberFormat="1" applyFont="1" applyFill="1" applyBorder="1" applyAlignment="1">
      <alignment horizontal="right" vertical="center" wrapText="1"/>
    </xf>
    <xf numFmtId="43" fontId="57" fillId="9" borderId="0" xfId="5" applyNumberFormat="1" applyFont="1" applyFill="1" applyBorder="1" applyAlignment="1">
      <alignment vertical="center" wrapText="1"/>
    </xf>
    <xf numFmtId="4" fontId="57" fillId="9" borderId="0" xfId="0" applyNumberFormat="1" applyFont="1" applyFill="1" applyBorder="1" applyAlignment="1">
      <alignment horizontal="center" vertical="center" wrapText="1"/>
    </xf>
    <xf numFmtId="168" fontId="52" fillId="9" borderId="0" xfId="0" applyNumberFormat="1" applyFont="1" applyFill="1" applyBorder="1" applyAlignment="1">
      <alignment horizontal="right" vertical="center" wrapText="1"/>
    </xf>
    <xf numFmtId="168" fontId="52" fillId="9" borderId="0" xfId="0" applyNumberFormat="1" applyFont="1" applyFill="1" applyBorder="1" applyAlignment="1">
      <alignment vertical="center" wrapText="1"/>
    </xf>
    <xf numFmtId="168" fontId="52" fillId="9" borderId="0" xfId="0" applyNumberFormat="1" applyFont="1" applyFill="1" applyBorder="1" applyAlignment="1">
      <alignment horizontal="left" vertical="center" wrapText="1"/>
    </xf>
    <xf numFmtId="10" fontId="53" fillId="9" borderId="0" xfId="5" applyNumberFormat="1" applyFont="1" applyFill="1" applyBorder="1" applyAlignment="1">
      <alignment horizontal="center" vertical="center" wrapText="1"/>
    </xf>
    <xf numFmtId="10" fontId="53" fillId="9" borderId="0" xfId="5" applyNumberFormat="1" applyFont="1" applyFill="1" applyBorder="1" applyAlignment="1">
      <alignment horizontal="right" vertical="center" wrapText="1"/>
    </xf>
    <xf numFmtId="0" fontId="28" fillId="11" borderId="10" xfId="0" applyFont="1" applyFill="1" applyBorder="1" applyAlignment="1">
      <alignment horizontal="center" vertical="center" wrapText="1"/>
    </xf>
    <xf numFmtId="10" fontId="28" fillId="11" borderId="10" xfId="5" applyNumberFormat="1" applyFont="1" applyFill="1" applyBorder="1" applyAlignment="1">
      <alignment horizontal="center" vertical="center" wrapText="1"/>
    </xf>
    <xf numFmtId="0" fontId="60" fillId="9" borderId="0" xfId="0" applyFont="1" applyFill="1" applyAlignment="1">
      <alignment vertical="center"/>
    </xf>
    <xf numFmtId="0" fontId="61" fillId="9" borderId="0" xfId="0" applyFont="1" applyFill="1" applyAlignment="1">
      <alignment vertical="center"/>
    </xf>
    <xf numFmtId="0" fontId="60" fillId="9" borderId="0" xfId="0" applyFont="1" applyFill="1" applyAlignment="1">
      <alignment horizontal="right" vertical="center"/>
    </xf>
    <xf numFmtId="0" fontId="60" fillId="9" borderId="0" xfId="0" applyFont="1" applyFill="1" applyAlignment="1">
      <alignment horizontal="left" vertical="center"/>
    </xf>
    <xf numFmtId="0" fontId="0" fillId="9" borderId="0" xfId="0" applyFill="1" applyAlignment="1">
      <alignment vertical="center" wrapText="1"/>
    </xf>
    <xf numFmtId="165" fontId="0" fillId="0" borderId="0" xfId="0" applyNumberFormat="1"/>
    <xf numFmtId="10" fontId="42" fillId="9" borderId="29" xfId="9" applyNumberFormat="1" applyFont="1" applyFill="1" applyBorder="1" applyAlignment="1">
      <alignment horizontal="center" vertical="top"/>
    </xf>
    <xf numFmtId="10" fontId="42" fillId="9" borderId="30" xfId="9" applyNumberFormat="1" applyFont="1" applyFill="1" applyBorder="1" applyAlignment="1">
      <alignment horizontal="center" vertical="top"/>
    </xf>
    <xf numFmtId="10" fontId="42" fillId="9" borderId="31" xfId="9" applyNumberFormat="1" applyFont="1" applyFill="1" applyBorder="1" applyAlignment="1">
      <alignment horizontal="center" vertical="top"/>
    </xf>
    <xf numFmtId="10" fontId="42" fillId="9" borderId="32" xfId="9" applyNumberFormat="1" applyFont="1" applyFill="1" applyBorder="1" applyAlignment="1">
      <alignment horizontal="center" vertical="top"/>
    </xf>
    <xf numFmtId="10" fontId="42" fillId="9" borderId="33" xfId="9" applyNumberFormat="1" applyFont="1" applyFill="1" applyBorder="1" applyAlignment="1">
      <alignment horizontal="center" vertical="top"/>
    </xf>
    <xf numFmtId="10" fontId="42" fillId="9" borderId="34" xfId="9" applyNumberFormat="1" applyFont="1" applyFill="1" applyBorder="1" applyAlignment="1">
      <alignment horizontal="center" vertical="top"/>
    </xf>
    <xf numFmtId="0" fontId="31" fillId="9" borderId="0" xfId="1" applyFont="1" applyFill="1" applyBorder="1" applyAlignment="1">
      <alignment horizontal="left" vertical="center"/>
    </xf>
    <xf numFmtId="0" fontId="15" fillId="9" borderId="0" xfId="0" applyFont="1" applyFill="1" applyBorder="1" applyAlignment="1">
      <alignment horizontal="center" vertical="center"/>
    </xf>
    <xf numFmtId="0" fontId="57" fillId="9" borderId="27" xfId="0" applyFont="1" applyFill="1" applyBorder="1" applyAlignment="1">
      <alignment horizontal="left" vertical="center" wrapText="1"/>
    </xf>
    <xf numFmtId="0" fontId="24" fillId="9" borderId="0" xfId="0" applyFont="1" applyFill="1" applyBorder="1" applyAlignment="1">
      <alignment horizontal="right" vertical="top" wrapText="1"/>
    </xf>
    <xf numFmtId="4" fontId="24" fillId="9" borderId="0" xfId="0" applyNumberFormat="1" applyFont="1" applyFill="1" applyBorder="1" applyAlignment="1">
      <alignment horizontal="right" vertical="top" wrapText="1"/>
    </xf>
    <xf numFmtId="0" fontId="23" fillId="9" borderId="5" xfId="0" applyFont="1" applyFill="1" applyBorder="1" applyAlignment="1">
      <alignment horizontal="center" vertical="top" wrapText="1"/>
    </xf>
    <xf numFmtId="0" fontId="6" fillId="0" borderId="0" xfId="0" applyFont="1"/>
    <xf numFmtId="0" fontId="0" fillId="0" borderId="0" xfId="0" applyFont="1"/>
    <xf numFmtId="4" fontId="0" fillId="0" borderId="0" xfId="0" applyNumberFormat="1" applyFont="1"/>
    <xf numFmtId="4" fontId="6" fillId="0" borderId="0" xfId="0" applyNumberFormat="1" applyFont="1"/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62" fillId="0" borderId="0" xfId="0" applyFont="1" applyAlignment="1">
      <alignment horizontal="center" vertical="center"/>
    </xf>
    <xf numFmtId="43" fontId="62" fillId="0" borderId="0" xfId="3" applyFont="1" applyAlignment="1">
      <alignment horizontal="center" vertical="center"/>
    </xf>
    <xf numFmtId="44" fontId="51" fillId="0" borderId="0" xfId="4" applyFont="1" applyFill="1" applyBorder="1" applyAlignment="1">
      <alignment vertical="center" wrapText="1"/>
    </xf>
    <xf numFmtId="10" fontId="51" fillId="0" borderId="0" xfId="5" applyNumberFormat="1" applyFont="1" applyFill="1" applyBorder="1" applyAlignment="1">
      <alignment horizontal="center" vertical="center" wrapText="1"/>
    </xf>
    <xf numFmtId="43" fontId="0" fillId="0" borderId="0" xfId="3" applyFont="1" applyAlignment="1">
      <alignment horizontal="center" vertical="center"/>
    </xf>
    <xf numFmtId="0" fontId="21" fillId="10" borderId="5" xfId="0" applyFont="1" applyFill="1" applyBorder="1" applyAlignment="1">
      <alignment horizontal="center" vertical="center" wrapText="1"/>
    </xf>
    <xf numFmtId="0" fontId="23" fillId="9" borderId="5" xfId="0" applyFont="1" applyFill="1" applyBorder="1" applyAlignment="1">
      <alignment horizontal="center" vertical="center" wrapText="1"/>
    </xf>
    <xf numFmtId="0" fontId="24" fillId="9" borderId="5" xfId="0" applyFont="1" applyFill="1" applyBorder="1" applyAlignment="1">
      <alignment horizontal="center" vertical="center" wrapText="1"/>
    </xf>
    <xf numFmtId="0" fontId="24" fillId="9" borderId="7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top" wrapText="1"/>
    </xf>
    <xf numFmtId="4" fontId="24" fillId="0" borderId="0" xfId="0" applyNumberFormat="1" applyFont="1" applyFill="1" applyBorder="1" applyAlignment="1">
      <alignment horizontal="right" vertical="top" wrapText="1"/>
    </xf>
    <xf numFmtId="167" fontId="22" fillId="1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167" fontId="22" fillId="12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/>
    <xf numFmtId="167" fontId="22" fillId="12" borderId="0" xfId="0" applyNumberFormat="1" applyFont="1" applyFill="1" applyBorder="1" applyAlignment="1">
      <alignment horizontal="center" vertical="center" wrapText="1"/>
    </xf>
    <xf numFmtId="0" fontId="23" fillId="9" borderId="0" xfId="0" applyFont="1" applyFill="1" applyBorder="1" applyAlignment="1">
      <alignment horizontal="left" vertical="top" wrapText="1"/>
    </xf>
    <xf numFmtId="0" fontId="23" fillId="9" borderId="0" xfId="0" applyFont="1" applyFill="1" applyBorder="1" applyAlignment="1">
      <alignment horizontal="right" vertical="top" wrapText="1"/>
    </xf>
    <xf numFmtId="0" fontId="0" fillId="0" borderId="0" xfId="0" applyAlignment="1">
      <alignment horizontal="center" vertical="center"/>
    </xf>
    <xf numFmtId="0" fontId="0" fillId="0" borderId="0" xfId="0"/>
    <xf numFmtId="0" fontId="23" fillId="0" borderId="7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left" vertical="top" wrapText="1"/>
    </xf>
    <xf numFmtId="4" fontId="23" fillId="0" borderId="0" xfId="0" applyNumberFormat="1" applyFont="1" applyFill="1" applyBorder="1" applyAlignment="1">
      <alignment horizontal="right" vertical="top" wrapText="1"/>
    </xf>
    <xf numFmtId="0" fontId="23" fillId="9" borderId="7" xfId="0" applyFont="1" applyFill="1" applyBorder="1" applyAlignment="1">
      <alignment horizontal="center" vertical="center" wrapText="1"/>
    </xf>
    <xf numFmtId="0" fontId="23" fillId="9" borderId="0" xfId="0" applyFont="1" applyFill="1" applyBorder="1" applyAlignment="1">
      <alignment horizontal="center" vertical="top" wrapText="1"/>
    </xf>
    <xf numFmtId="4" fontId="23" fillId="9" borderId="0" xfId="0" applyNumberFormat="1" applyFont="1" applyFill="1" applyBorder="1" applyAlignment="1">
      <alignment horizontal="right" vertical="top" wrapText="1"/>
    </xf>
    <xf numFmtId="0" fontId="23" fillId="0" borderId="0" xfId="0" applyFont="1" applyFill="1" applyBorder="1" applyAlignment="1">
      <alignment horizontal="center" vertical="top" wrapText="1"/>
    </xf>
    <xf numFmtId="4" fontId="24" fillId="9" borderId="5" xfId="0" applyNumberFormat="1" applyFont="1" applyFill="1" applyBorder="1" applyAlignment="1">
      <alignment vertical="top" wrapText="1"/>
    </xf>
    <xf numFmtId="0" fontId="24" fillId="9" borderId="5" xfId="0" applyFont="1" applyFill="1" applyBorder="1" applyAlignment="1">
      <alignment vertical="top" wrapText="1"/>
    </xf>
    <xf numFmtId="4" fontId="23" fillId="9" borderId="5" xfId="0" applyNumberFormat="1" applyFont="1" applyFill="1" applyBorder="1" applyAlignment="1">
      <alignment vertical="top" wrapText="1"/>
    </xf>
    <xf numFmtId="166" fontId="22" fillId="10" borderId="5" xfId="0" applyNumberFormat="1" applyFont="1" applyFill="1" applyBorder="1" applyAlignment="1">
      <alignment horizontal="right" vertical="top" wrapText="1"/>
    </xf>
    <xf numFmtId="166" fontId="24" fillId="9" borderId="5" xfId="0" applyNumberFormat="1" applyFont="1" applyFill="1" applyBorder="1" applyAlignment="1">
      <alignment horizontal="right" vertical="top" wrapText="1"/>
    </xf>
    <xf numFmtId="0" fontId="63" fillId="9" borderId="0" xfId="1" applyFont="1" applyFill="1" applyBorder="1" applyAlignment="1">
      <alignment horizontal="left" vertical="center"/>
    </xf>
    <xf numFmtId="0" fontId="64" fillId="9" borderId="5" xfId="0" applyFont="1" applyFill="1" applyBorder="1" applyAlignment="1">
      <alignment horizontal="right" vertical="top" wrapText="1"/>
    </xf>
    <xf numFmtId="0" fontId="64" fillId="9" borderId="5" xfId="0" applyFont="1" applyFill="1" applyBorder="1" applyAlignment="1">
      <alignment horizontal="left" vertical="top" wrapText="1"/>
    </xf>
    <xf numFmtId="0" fontId="64" fillId="9" borderId="5" xfId="0" applyFont="1" applyFill="1" applyBorder="1" applyAlignment="1">
      <alignment horizontal="center" vertical="top" wrapText="1"/>
    </xf>
    <xf numFmtId="4" fontId="64" fillId="9" borderId="5" xfId="0" applyNumberFormat="1" applyFont="1" applyFill="1" applyBorder="1" applyAlignment="1">
      <alignment horizontal="right" vertical="top" wrapText="1"/>
    </xf>
    <xf numFmtId="166" fontId="65" fillId="9" borderId="5" xfId="0" applyNumberFormat="1" applyFont="1" applyFill="1" applyBorder="1" applyAlignment="1">
      <alignment horizontal="right" vertical="top" wrapText="1"/>
    </xf>
    <xf numFmtId="0" fontId="0" fillId="0" borderId="0" xfId="0"/>
    <xf numFmtId="0" fontId="6" fillId="2" borderId="36" xfId="0" applyFont="1" applyFill="1" applyBorder="1" applyAlignment="1">
      <alignment horizontal="left" vertical="top" wrapText="1"/>
    </xf>
    <xf numFmtId="10" fontId="14" fillId="6" borderId="37" xfId="0" applyNumberFormat="1" applyFont="1" applyFill="1" applyBorder="1" applyAlignment="1">
      <alignment horizontal="left" vertical="top" wrapText="1"/>
    </xf>
    <xf numFmtId="0" fontId="0" fillId="0" borderId="0" xfId="0"/>
    <xf numFmtId="4" fontId="24" fillId="0" borderId="0" xfId="0" applyNumberFormat="1" applyFont="1" applyFill="1" applyBorder="1" applyAlignment="1">
      <alignment vertical="top" wrapText="1"/>
    </xf>
    <xf numFmtId="0" fontId="24" fillId="15" borderId="7" xfId="0" applyFont="1" applyFill="1" applyBorder="1" applyAlignment="1">
      <alignment horizontal="center" vertical="center" wrapText="1"/>
    </xf>
    <xf numFmtId="0" fontId="24" fillId="15" borderId="0" xfId="0" applyFont="1" applyFill="1" applyBorder="1" applyAlignment="1">
      <alignment horizontal="right" vertical="top" wrapText="1"/>
    </xf>
    <xf numFmtId="0" fontId="24" fillId="15" borderId="0" xfId="0" applyFont="1" applyFill="1" applyBorder="1" applyAlignment="1">
      <alignment horizontal="left" vertical="top" wrapText="1"/>
    </xf>
    <xf numFmtId="0" fontId="24" fillId="15" borderId="0" xfId="0" applyFont="1" applyFill="1" applyBorder="1" applyAlignment="1">
      <alignment horizontal="center" vertical="top" wrapText="1"/>
    </xf>
    <xf numFmtId="4" fontId="24" fillId="15" borderId="0" xfId="0" applyNumberFormat="1" applyFont="1" applyFill="1" applyBorder="1" applyAlignment="1">
      <alignment horizontal="right" vertical="top" wrapText="1"/>
    </xf>
    <xf numFmtId="4" fontId="24" fillId="15" borderId="0" xfId="0" applyNumberFormat="1" applyFont="1" applyFill="1" applyBorder="1" applyAlignment="1">
      <alignment vertical="top" wrapText="1"/>
    </xf>
    <xf numFmtId="166" fontId="23" fillId="15" borderId="5" xfId="0" applyNumberFormat="1" applyFont="1" applyFill="1" applyBorder="1" applyAlignment="1">
      <alignment horizontal="right" vertical="top" wrapText="1"/>
    </xf>
    <xf numFmtId="0" fontId="28" fillId="15" borderId="0" xfId="0" applyFont="1" applyFill="1" applyBorder="1" applyAlignment="1">
      <alignment horizontal="right" vertical="top" wrapText="1"/>
    </xf>
    <xf numFmtId="4" fontId="28" fillId="15" borderId="0" xfId="0" applyNumberFormat="1" applyFont="1" applyFill="1" applyBorder="1" applyAlignment="1">
      <alignment horizontal="right" vertical="top" wrapText="1"/>
    </xf>
    <xf numFmtId="43" fontId="6" fillId="0" borderId="0" xfId="3" applyFont="1" applyAlignment="1">
      <alignment horizontal="center" vertical="center"/>
    </xf>
    <xf numFmtId="0" fontId="66" fillId="0" borderId="0" xfId="0" applyFont="1" applyAlignment="1">
      <alignment horizontal="center" vertical="center"/>
    </xf>
    <xf numFmtId="0" fontId="0" fillId="0" borderId="0" xfId="0"/>
    <xf numFmtId="0" fontId="36" fillId="9" borderId="0" xfId="2" applyNumberFormat="1" applyFont="1" applyFill="1" applyBorder="1" applyAlignment="1">
      <alignment horizontal="left" vertical="center" wrapText="1"/>
    </xf>
    <xf numFmtId="0" fontId="33" fillId="9" borderId="0" xfId="6" applyFont="1" applyFill="1" applyBorder="1" applyAlignment="1">
      <alignment horizontal="left" vertical="center"/>
    </xf>
    <xf numFmtId="0" fontId="35" fillId="9" borderId="0" xfId="2" applyNumberFormat="1" applyFont="1" applyFill="1" applyBorder="1" applyAlignment="1">
      <alignment horizontal="left" vertical="center" wrapText="1"/>
    </xf>
    <xf numFmtId="0" fontId="15" fillId="9" borderId="0" xfId="0" applyFont="1" applyFill="1" applyBorder="1" applyAlignment="1">
      <alignment horizontal="center" vertical="center"/>
    </xf>
    <xf numFmtId="0" fontId="41" fillId="13" borderId="0" xfId="7" applyFont="1" applyFill="1" applyBorder="1" applyAlignment="1">
      <alignment horizontal="left" vertical="center"/>
    </xf>
    <xf numFmtId="0" fontId="41" fillId="13" borderId="15" xfId="7" applyFont="1" applyFill="1" applyBorder="1" applyAlignment="1">
      <alignment horizontal="left" vertical="center"/>
    </xf>
    <xf numFmtId="0" fontId="0" fillId="0" borderId="0" xfId="0" applyFont="1" applyFill="1"/>
    <xf numFmtId="43" fontId="0" fillId="0" borderId="0" xfId="3" applyFont="1" applyFill="1" applyAlignment="1">
      <alignment horizontal="center" vertical="center"/>
    </xf>
    <xf numFmtId="0" fontId="62" fillId="0" borderId="0" xfId="0" applyFont="1" applyFill="1" applyAlignment="1">
      <alignment horizontal="center" vertical="center"/>
    </xf>
    <xf numFmtId="0" fontId="24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right"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center" vertical="top" wrapText="1"/>
    </xf>
    <xf numFmtId="0" fontId="24" fillId="0" borderId="5" xfId="0" applyFont="1" applyFill="1" applyBorder="1" applyAlignment="1">
      <alignment vertical="top" wrapText="1"/>
    </xf>
    <xf numFmtId="4" fontId="24" fillId="0" borderId="5" xfId="0" applyNumberFormat="1" applyFont="1" applyFill="1" applyBorder="1" applyAlignment="1">
      <alignment vertical="top" wrapText="1"/>
    </xf>
    <xf numFmtId="4" fontId="24" fillId="0" borderId="5" xfId="0" applyNumberFormat="1" applyFont="1" applyFill="1" applyBorder="1" applyAlignment="1">
      <alignment horizontal="right" vertical="top" wrapText="1"/>
    </xf>
    <xf numFmtId="166" fontId="23" fillId="0" borderId="5" xfId="0" applyNumberFormat="1" applyFont="1" applyFill="1" applyBorder="1" applyAlignment="1">
      <alignment horizontal="right" vertical="top" wrapText="1"/>
    </xf>
    <xf numFmtId="0" fontId="0" fillId="0" borderId="0" xfId="0" applyFill="1"/>
    <xf numFmtId="43" fontId="6" fillId="0" borderId="0" xfId="3" applyFont="1" applyFill="1" applyAlignment="1">
      <alignment horizontal="center" vertical="center"/>
    </xf>
    <xf numFmtId="0" fontId="66" fillId="0" borderId="0" xfId="0" applyFont="1" applyFill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right" vertical="top" wrapText="1"/>
    </xf>
    <xf numFmtId="0" fontId="23" fillId="0" borderId="5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center" vertical="top" wrapText="1"/>
    </xf>
    <xf numFmtId="4" fontId="23" fillId="0" borderId="5" xfId="0" applyNumberFormat="1" applyFont="1" applyFill="1" applyBorder="1" applyAlignment="1">
      <alignment horizontal="right" vertical="top" wrapText="1"/>
    </xf>
    <xf numFmtId="4" fontId="23" fillId="0" borderId="5" xfId="0" applyNumberFormat="1" applyFont="1" applyFill="1" applyBorder="1" applyAlignment="1">
      <alignment vertical="top" wrapText="1"/>
    </xf>
    <xf numFmtId="0" fontId="6" fillId="0" borderId="0" xfId="0" applyFont="1" applyFill="1"/>
    <xf numFmtId="2" fontId="24" fillId="0" borderId="5" xfId="0" applyNumberFormat="1" applyFont="1" applyFill="1" applyBorder="1" applyAlignment="1">
      <alignment horizontal="right" vertical="top" wrapText="1"/>
    </xf>
    <xf numFmtId="2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right" vertical="center" wrapText="1"/>
    </xf>
    <xf numFmtId="0" fontId="21" fillId="0" borderId="0" xfId="0" applyFont="1" applyFill="1" applyBorder="1" applyAlignment="1">
      <alignment horizontal="left" vertical="top" wrapText="1"/>
    </xf>
    <xf numFmtId="170" fontId="24" fillId="9" borderId="5" xfId="0" applyNumberFormat="1" applyFont="1" applyFill="1" applyBorder="1" applyAlignment="1">
      <alignment horizontal="right" vertical="top" wrapText="1"/>
    </xf>
    <xf numFmtId="0" fontId="55" fillId="9" borderId="0" xfId="2" applyNumberFormat="1" applyFont="1" applyFill="1" applyBorder="1" applyAlignment="1">
      <alignment vertical="center" wrapText="1"/>
    </xf>
    <xf numFmtId="0" fontId="31" fillId="9" borderId="0" xfId="1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center" vertical="center" wrapText="1"/>
    </xf>
    <xf numFmtId="0" fontId="20" fillId="9" borderId="0" xfId="6" applyFont="1" applyFill="1" applyBorder="1" applyAlignment="1">
      <alignment vertical="center"/>
    </xf>
    <xf numFmtId="0" fontId="54" fillId="9" borderId="0" xfId="1" applyFont="1" applyFill="1" applyBorder="1" applyAlignment="1">
      <alignment vertical="center"/>
    </xf>
    <xf numFmtId="0" fontId="67" fillId="9" borderId="0" xfId="2" applyNumberFormat="1" applyFont="1" applyFill="1" applyBorder="1" applyAlignment="1">
      <alignment horizontal="left" vertical="center" wrapText="1"/>
    </xf>
    <xf numFmtId="0" fontId="20" fillId="9" borderId="0" xfId="1" applyFont="1" applyFill="1" applyBorder="1" applyAlignment="1">
      <alignment vertical="center"/>
    </xf>
    <xf numFmtId="0" fontId="47" fillId="12" borderId="0" xfId="0" applyFont="1" applyFill="1" applyBorder="1" applyAlignment="1">
      <alignment horizontal="center" vertical="center" wrapText="1"/>
    </xf>
    <xf numFmtId="172" fontId="47" fillId="12" borderId="0" xfId="5" applyNumberFormat="1" applyFont="1" applyFill="1" applyBorder="1" applyAlignment="1">
      <alignment horizontal="center" vertical="center" wrapText="1"/>
    </xf>
    <xf numFmtId="43" fontId="69" fillId="12" borderId="0" xfId="0" applyNumberFormat="1" applyFont="1" applyFill="1" applyBorder="1" applyAlignment="1">
      <alignment horizontal="right" vertical="center"/>
    </xf>
    <xf numFmtId="0" fontId="69" fillId="12" borderId="0" xfId="0" applyFont="1" applyFill="1" applyBorder="1" applyAlignment="1">
      <alignment horizontal="left" vertical="center" wrapText="1"/>
    </xf>
    <xf numFmtId="0" fontId="46" fillId="11" borderId="10" xfId="0" applyFont="1" applyFill="1" applyBorder="1" applyAlignment="1">
      <alignment horizontal="center" vertical="center" wrapText="1"/>
    </xf>
    <xf numFmtId="168" fontId="46" fillId="11" borderId="10" xfId="0" applyNumberFormat="1" applyFont="1" applyFill="1" applyBorder="1" applyAlignment="1">
      <alignment horizontal="center" vertical="center" wrapText="1"/>
    </xf>
    <xf numFmtId="10" fontId="46" fillId="11" borderId="38" xfId="5" applyNumberFormat="1" applyFont="1" applyFill="1" applyBorder="1" applyAlignment="1">
      <alignment horizontal="center" vertical="center"/>
    </xf>
    <xf numFmtId="0" fontId="47" fillId="9" borderId="27" xfId="0" applyFont="1" applyFill="1" applyBorder="1" applyAlignment="1">
      <alignment horizontal="center" vertical="center" wrapText="1"/>
    </xf>
    <xf numFmtId="0" fontId="47" fillId="9" borderId="27" xfId="0" applyFont="1" applyFill="1" applyBorder="1" applyAlignment="1">
      <alignment horizontal="left" vertical="center" wrapText="1"/>
    </xf>
    <xf numFmtId="0" fontId="48" fillId="9" borderId="27" xfId="0" applyFont="1" applyFill="1" applyBorder="1" applyAlignment="1">
      <alignment horizontal="center" vertical="center" wrapText="1"/>
    </xf>
    <xf numFmtId="4" fontId="48" fillId="9" borderId="27" xfId="0" applyNumberFormat="1" applyFont="1" applyFill="1" applyBorder="1" applyAlignment="1">
      <alignment horizontal="center" vertical="center" wrapText="1"/>
    </xf>
    <xf numFmtId="168" fontId="47" fillId="9" borderId="27" xfId="0" applyNumberFormat="1" applyFont="1" applyFill="1" applyBorder="1" applyAlignment="1">
      <alignment horizontal="right" vertical="center" wrapText="1"/>
    </xf>
    <xf numFmtId="169" fontId="48" fillId="9" borderId="27" xfId="0" applyNumberFormat="1" applyFont="1" applyFill="1" applyBorder="1" applyAlignment="1">
      <alignment horizontal="center" vertical="center"/>
    </xf>
    <xf numFmtId="0" fontId="48" fillId="9" borderId="27" xfId="0" applyFont="1" applyFill="1" applyBorder="1" applyAlignment="1">
      <alignment horizontal="right" vertical="center"/>
    </xf>
    <xf numFmtId="43" fontId="48" fillId="9" borderId="27" xfId="0" applyNumberFormat="1" applyFont="1" applyFill="1" applyBorder="1" applyAlignment="1">
      <alignment horizontal="left" vertical="center" wrapText="1"/>
    </xf>
    <xf numFmtId="0" fontId="49" fillId="9" borderId="27" xfId="0" applyFont="1" applyFill="1" applyBorder="1" applyAlignment="1">
      <alignment horizontal="center" vertical="center"/>
    </xf>
    <xf numFmtId="0" fontId="49" fillId="9" borderId="27" xfId="0" applyFont="1" applyFill="1" applyBorder="1" applyAlignment="1">
      <alignment horizontal="left" vertical="center" wrapText="1"/>
    </xf>
    <xf numFmtId="0" fontId="49" fillId="9" borderId="27" xfId="0" applyFont="1" applyFill="1" applyBorder="1" applyAlignment="1">
      <alignment horizontal="center" vertical="center" wrapText="1"/>
    </xf>
    <xf numFmtId="4" fontId="49" fillId="9" borderId="27" xfId="0" applyNumberFormat="1" applyFont="1" applyFill="1" applyBorder="1" applyAlignment="1">
      <alignment horizontal="right" vertical="center" wrapText="1"/>
    </xf>
    <xf numFmtId="168" fontId="49" fillId="9" borderId="27" xfId="0" applyNumberFormat="1" applyFont="1" applyFill="1" applyBorder="1" applyAlignment="1">
      <alignment horizontal="right" vertical="center" wrapText="1"/>
    </xf>
    <xf numFmtId="168" fontId="50" fillId="9" borderId="27" xfId="0" applyNumberFormat="1" applyFont="1" applyFill="1" applyBorder="1" applyAlignment="1">
      <alignment horizontal="right" vertical="center" wrapText="1"/>
    </xf>
    <xf numFmtId="169" fontId="49" fillId="9" borderId="27" xfId="0" applyNumberFormat="1" applyFont="1" applyFill="1" applyBorder="1" applyAlignment="1">
      <alignment horizontal="center" vertical="center"/>
    </xf>
    <xf numFmtId="0" fontId="49" fillId="9" borderId="27" xfId="0" applyFont="1" applyFill="1" applyBorder="1" applyAlignment="1">
      <alignment horizontal="right" vertical="center"/>
    </xf>
    <xf numFmtId="0" fontId="49" fillId="9" borderId="27" xfId="0" applyNumberFormat="1" applyFont="1" applyFill="1" applyBorder="1" applyAlignment="1">
      <alignment horizontal="left" vertical="center" wrapText="1"/>
    </xf>
    <xf numFmtId="0" fontId="49" fillId="9" borderId="0" xfId="0" applyFont="1" applyFill="1" applyBorder="1" applyAlignment="1">
      <alignment horizontal="center" vertical="center"/>
    </xf>
    <xf numFmtId="0" fontId="49" fillId="9" borderId="0" xfId="0" applyFont="1" applyFill="1" applyBorder="1" applyAlignment="1">
      <alignment horizontal="left" vertical="center" wrapText="1"/>
    </xf>
    <xf numFmtId="0" fontId="49" fillId="9" borderId="0" xfId="0" applyFont="1" applyFill="1" applyBorder="1" applyAlignment="1">
      <alignment horizontal="center" vertical="center" wrapText="1"/>
    </xf>
    <xf numFmtId="4" fontId="49" fillId="9" borderId="0" xfId="0" applyNumberFormat="1" applyFont="1" applyFill="1" applyBorder="1" applyAlignment="1">
      <alignment horizontal="right" vertical="center" wrapText="1"/>
    </xf>
    <xf numFmtId="168" fontId="50" fillId="9" borderId="0" xfId="0" applyNumberFormat="1" applyFont="1" applyFill="1" applyBorder="1" applyAlignment="1">
      <alignment horizontal="right" vertical="center" wrapText="1"/>
    </xf>
    <xf numFmtId="168" fontId="47" fillId="9" borderId="8" xfId="0" applyNumberFormat="1" applyFont="1" applyFill="1" applyBorder="1" applyAlignment="1">
      <alignment horizontal="right" vertical="center" wrapText="1"/>
    </xf>
    <xf numFmtId="169" fontId="49" fillId="9" borderId="0" xfId="0" applyNumberFormat="1" applyFont="1" applyFill="1" applyBorder="1" applyAlignment="1">
      <alignment horizontal="center" vertical="center"/>
    </xf>
    <xf numFmtId="0" fontId="49" fillId="9" borderId="0" xfId="0" applyFont="1" applyFill="1" applyBorder="1" applyAlignment="1">
      <alignment horizontal="right" vertical="center"/>
    </xf>
    <xf numFmtId="0" fontId="49" fillId="9" borderId="0" xfId="0" applyNumberFormat="1" applyFont="1" applyFill="1" applyBorder="1" applyAlignment="1">
      <alignment horizontal="left" vertical="center" wrapText="1"/>
    </xf>
    <xf numFmtId="168" fontId="49" fillId="9" borderId="0" xfId="0" applyNumberFormat="1" applyFont="1" applyFill="1" applyBorder="1" applyAlignment="1">
      <alignment horizontal="right" vertical="center" wrapText="1"/>
    </xf>
    <xf numFmtId="0" fontId="50" fillId="9" borderId="27" xfId="0" applyFont="1" applyFill="1" applyBorder="1" applyAlignment="1">
      <alignment horizontal="center" vertical="center"/>
    </xf>
    <xf numFmtId="0" fontId="50" fillId="9" borderId="27" xfId="0" applyFont="1" applyFill="1" applyBorder="1" applyAlignment="1">
      <alignment horizontal="left" vertical="center"/>
    </xf>
    <xf numFmtId="0" fontId="50" fillId="9" borderId="27" xfId="0" applyFont="1" applyFill="1" applyBorder="1" applyAlignment="1">
      <alignment horizontal="center" vertical="center" wrapText="1"/>
    </xf>
    <xf numFmtId="4" fontId="50" fillId="9" borderId="27" xfId="0" applyNumberFormat="1" applyFont="1" applyFill="1" applyBorder="1" applyAlignment="1">
      <alignment horizontal="right" vertical="center" wrapText="1"/>
    </xf>
    <xf numFmtId="169" fontId="50" fillId="9" borderId="27" xfId="0" applyNumberFormat="1" applyFont="1" applyFill="1" applyBorder="1" applyAlignment="1">
      <alignment horizontal="center" vertical="center"/>
    </xf>
    <xf numFmtId="0" fontId="50" fillId="9" borderId="27" xfId="0" applyFont="1" applyFill="1" applyBorder="1" applyAlignment="1">
      <alignment horizontal="right" vertical="center"/>
    </xf>
    <xf numFmtId="0" fontId="50" fillId="9" borderId="27" xfId="0" applyNumberFormat="1" applyFont="1" applyFill="1" applyBorder="1" applyAlignment="1">
      <alignment horizontal="left" vertical="center" wrapText="1"/>
    </xf>
    <xf numFmtId="168" fontId="47" fillId="9" borderId="0" xfId="0" applyNumberFormat="1" applyFont="1" applyFill="1" applyBorder="1" applyAlignment="1">
      <alignment horizontal="right" vertical="center" wrapText="1"/>
    </xf>
    <xf numFmtId="0" fontId="47" fillId="9" borderId="25" xfId="0" applyFont="1" applyFill="1" applyBorder="1" applyAlignment="1">
      <alignment horizontal="center" vertical="center" wrapText="1"/>
    </xf>
    <xf numFmtId="0" fontId="47" fillId="9" borderId="25" xfId="0" applyFont="1" applyFill="1" applyBorder="1" applyAlignment="1">
      <alignment horizontal="left" vertical="center" wrapText="1"/>
    </xf>
    <xf numFmtId="168" fontId="47" fillId="9" borderId="25" xfId="0" applyNumberFormat="1" applyFont="1" applyFill="1" applyBorder="1" applyAlignment="1">
      <alignment horizontal="right" vertical="center" wrapText="1"/>
    </xf>
    <xf numFmtId="0" fontId="49" fillId="9" borderId="35" xfId="0" applyFont="1" applyFill="1" applyBorder="1" applyAlignment="1">
      <alignment vertical="center" wrapText="1"/>
    </xf>
    <xf numFmtId="43" fontId="52" fillId="9" borderId="0" xfId="5" applyNumberFormat="1" applyFont="1" applyFill="1" applyBorder="1" applyAlignment="1">
      <alignment vertical="center" wrapText="1"/>
    </xf>
    <xf numFmtId="4" fontId="52" fillId="9" borderId="0" xfId="0" applyNumberFormat="1" applyFont="1" applyFill="1" applyBorder="1" applyAlignment="1">
      <alignment horizontal="center" vertical="center" wrapText="1"/>
    </xf>
    <xf numFmtId="0" fontId="47" fillId="9" borderId="25" xfId="0" applyFont="1" applyFill="1" applyBorder="1" applyAlignment="1">
      <alignment horizontal="left" vertical="center"/>
    </xf>
    <xf numFmtId="168" fontId="49" fillId="9" borderId="0" xfId="0" applyNumberFormat="1" applyFont="1" applyFill="1" applyBorder="1" applyAlignment="1">
      <alignment vertical="center" wrapText="1"/>
    </xf>
    <xf numFmtId="0" fontId="69" fillId="9" borderId="0" xfId="0" applyFont="1" applyFill="1" applyBorder="1" applyAlignment="1">
      <alignment horizontal="left" vertical="center" wrapText="1"/>
    </xf>
    <xf numFmtId="168" fontId="50" fillId="12" borderId="0" xfId="0" applyNumberFormat="1" applyFont="1" applyFill="1" applyBorder="1" applyAlignment="1">
      <alignment horizontal="right" vertical="center" wrapText="1"/>
    </xf>
    <xf numFmtId="168" fontId="47" fillId="12" borderId="0" xfId="0" applyNumberFormat="1" applyFont="1" applyFill="1" applyBorder="1" applyAlignment="1">
      <alignment horizontal="right" vertical="center" wrapText="1"/>
    </xf>
    <xf numFmtId="0" fontId="48" fillId="9" borderId="0" xfId="0" applyFont="1" applyFill="1" applyBorder="1" applyAlignment="1">
      <alignment horizontal="right" vertical="center" wrapText="1"/>
    </xf>
    <xf numFmtId="43" fontId="51" fillId="9" borderId="0" xfId="5" applyNumberFormat="1" applyFont="1" applyFill="1" applyBorder="1" applyAlignment="1">
      <alignment vertical="center" wrapText="1"/>
    </xf>
    <xf numFmtId="4" fontId="51" fillId="9" borderId="0" xfId="0" applyNumberFormat="1" applyFont="1" applyFill="1" applyBorder="1" applyAlignment="1">
      <alignment horizontal="center" vertical="center" wrapText="1"/>
    </xf>
    <xf numFmtId="167" fontId="22" fillId="12" borderId="0" xfId="0" applyNumberFormat="1" applyFont="1" applyFill="1" applyBorder="1" applyAlignment="1">
      <alignment horizontal="center" vertical="center" wrapText="1"/>
    </xf>
    <xf numFmtId="0" fontId="28" fillId="11" borderId="0" xfId="0" applyFont="1" applyFill="1" applyBorder="1" applyAlignment="1">
      <alignment horizontal="right" vertical="center" wrapText="1"/>
    </xf>
    <xf numFmtId="167" fontId="28" fillId="11" borderId="0" xfId="0" applyNumberFormat="1" applyFont="1" applyFill="1" applyBorder="1" applyAlignment="1">
      <alignment horizontal="right" vertical="center" wrapText="1"/>
    </xf>
    <xf numFmtId="165" fontId="28" fillId="11" borderId="0" xfId="0" applyNumberFormat="1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14" fillId="6" borderId="0" xfId="0" applyFont="1" applyFill="1" applyAlignment="1">
      <alignment horizontal="left" vertical="top" wrapText="1"/>
    </xf>
    <xf numFmtId="0" fontId="15" fillId="7" borderId="0" xfId="0" applyFont="1" applyFill="1" applyBorder="1" applyAlignment="1">
      <alignment horizontal="center" vertical="center"/>
    </xf>
    <xf numFmtId="0" fontId="69" fillId="12" borderId="0" xfId="0" applyFont="1" applyFill="1" applyBorder="1" applyAlignment="1">
      <alignment horizontal="left" vertical="center" wrapText="1"/>
    </xf>
    <xf numFmtId="10" fontId="46" fillId="11" borderId="39" xfId="5" applyNumberFormat="1" applyFont="1" applyFill="1" applyBorder="1" applyAlignment="1">
      <alignment horizontal="center" vertical="center" wrapText="1"/>
    </xf>
    <xf numFmtId="10" fontId="46" fillId="11" borderId="40" xfId="5" applyNumberFormat="1" applyFont="1" applyFill="1" applyBorder="1" applyAlignment="1">
      <alignment horizontal="center" vertical="center" wrapText="1"/>
    </xf>
    <xf numFmtId="0" fontId="51" fillId="9" borderId="0" xfId="0" applyFont="1" applyFill="1" applyBorder="1" applyAlignment="1">
      <alignment horizontal="center" vertical="center"/>
    </xf>
    <xf numFmtId="168" fontId="50" fillId="9" borderId="0" xfId="0" applyNumberFormat="1" applyFont="1" applyFill="1" applyBorder="1" applyAlignment="1">
      <alignment horizontal="right" vertical="center"/>
    </xf>
    <xf numFmtId="0" fontId="20" fillId="9" borderId="0" xfId="6" applyFont="1" applyFill="1" applyBorder="1" applyAlignment="1">
      <alignment horizontal="center" vertical="center"/>
    </xf>
    <xf numFmtId="0" fontId="20" fillId="9" borderId="0" xfId="6" applyFont="1" applyFill="1" applyBorder="1" applyAlignment="1">
      <alignment horizontal="left" vertical="center"/>
    </xf>
    <xf numFmtId="0" fontId="54" fillId="9" borderId="0" xfId="1" applyFont="1" applyFill="1" applyBorder="1" applyAlignment="1">
      <alignment horizontal="center" vertical="center"/>
    </xf>
    <xf numFmtId="0" fontId="67" fillId="9" borderId="0" xfId="2" applyNumberFormat="1" applyFont="1" applyFill="1" applyBorder="1" applyAlignment="1">
      <alignment horizontal="left" vertical="center" wrapText="1"/>
    </xf>
    <xf numFmtId="0" fontId="20" fillId="9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9" fillId="9" borderId="27" xfId="0" applyFont="1" applyFill="1" applyBorder="1" applyAlignment="1">
      <alignment horizontal="left" vertical="center" wrapText="1"/>
    </xf>
    <xf numFmtId="168" fontId="50" fillId="9" borderId="27" xfId="0" applyNumberFormat="1" applyFont="1" applyFill="1" applyBorder="1" applyAlignment="1">
      <alignment horizontal="center" vertical="center" wrapText="1"/>
    </xf>
    <xf numFmtId="0" fontId="47" fillId="9" borderId="35" xfId="0" applyFont="1" applyFill="1" applyBorder="1" applyAlignment="1">
      <alignment horizontal="left" vertical="center" wrapText="1"/>
    </xf>
    <xf numFmtId="0" fontId="49" fillId="0" borderId="0" xfId="0" applyFont="1" applyFill="1" applyBorder="1" applyAlignment="1">
      <alignment horizontal="left" vertical="center" wrapText="1"/>
    </xf>
    <xf numFmtId="0" fontId="46" fillId="11" borderId="19" xfId="0" applyFont="1" applyFill="1" applyBorder="1" applyAlignment="1">
      <alignment horizontal="center" vertical="center" wrapText="1"/>
    </xf>
    <xf numFmtId="0" fontId="46" fillId="11" borderId="0" xfId="0" applyFont="1" applyFill="1" applyBorder="1" applyAlignment="1">
      <alignment horizontal="center" vertical="center" wrapText="1"/>
    </xf>
    <xf numFmtId="0" fontId="46" fillId="11" borderId="20" xfId="0" applyFont="1" applyFill="1" applyBorder="1" applyAlignment="1">
      <alignment horizontal="center" vertical="center" wrapText="1"/>
    </xf>
    <xf numFmtId="168" fontId="46" fillId="11" borderId="19" xfId="0" applyNumberFormat="1" applyFont="1" applyFill="1" applyBorder="1" applyAlignment="1">
      <alignment horizontal="center" vertical="center" wrapText="1"/>
    </xf>
    <xf numFmtId="168" fontId="46" fillId="11" borderId="20" xfId="0" applyNumberFormat="1" applyFont="1" applyFill="1" applyBorder="1" applyAlignment="1">
      <alignment horizontal="center" vertical="center" wrapText="1"/>
    </xf>
    <xf numFmtId="0" fontId="47" fillId="9" borderId="27" xfId="0" applyFont="1" applyFill="1" applyBorder="1" applyAlignment="1">
      <alignment horizontal="left" vertical="center" wrapText="1"/>
    </xf>
    <xf numFmtId="0" fontId="46" fillId="11" borderId="24" xfId="0" applyFont="1" applyFill="1" applyBorder="1" applyAlignment="1">
      <alignment horizontal="left" vertical="center" wrapText="1"/>
    </xf>
    <xf numFmtId="0" fontId="46" fillId="11" borderId="25" xfId="0" applyFont="1" applyFill="1" applyBorder="1" applyAlignment="1">
      <alignment horizontal="left" vertical="center" wrapText="1"/>
    </xf>
    <xf numFmtId="0" fontId="46" fillId="11" borderId="26" xfId="0" applyFont="1" applyFill="1" applyBorder="1" applyAlignment="1">
      <alignment horizontal="left" vertical="center" wrapText="1"/>
    </xf>
    <xf numFmtId="0" fontId="41" fillId="13" borderId="0" xfId="7" applyFont="1" applyFill="1" applyBorder="1" applyAlignment="1">
      <alignment horizontal="left" vertical="center"/>
    </xf>
    <xf numFmtId="0" fontId="41" fillId="13" borderId="15" xfId="7" applyFont="1" applyFill="1" applyBorder="1" applyAlignment="1">
      <alignment horizontal="left" vertical="center"/>
    </xf>
    <xf numFmtId="0" fontId="40" fillId="11" borderId="19" xfId="0" applyFont="1" applyFill="1" applyBorder="1" applyAlignment="1">
      <alignment horizontal="left" vertical="center" wrapText="1"/>
    </xf>
    <xf numFmtId="0" fontId="40" fillId="11" borderId="20" xfId="0" applyFont="1" applyFill="1" applyBorder="1" applyAlignment="1">
      <alignment horizontal="left" vertical="center" wrapText="1"/>
    </xf>
    <xf numFmtId="0" fontId="40" fillId="11" borderId="21" xfId="0" applyFont="1" applyFill="1" applyBorder="1" applyAlignment="1">
      <alignment horizontal="left" vertical="center" wrapText="1"/>
    </xf>
    <xf numFmtId="0" fontId="40" fillId="11" borderId="22" xfId="0" applyFont="1" applyFill="1" applyBorder="1" applyAlignment="1">
      <alignment horizontal="left" vertical="center" wrapText="1"/>
    </xf>
    <xf numFmtId="0" fontId="39" fillId="7" borderId="0" xfId="0" applyFont="1" applyFill="1" applyBorder="1" applyAlignment="1">
      <alignment horizontal="center" vertical="center"/>
    </xf>
    <xf numFmtId="0" fontId="41" fillId="13" borderId="28" xfId="7" applyFont="1" applyFill="1" applyBorder="1" applyAlignment="1">
      <alignment horizontal="left" vertical="center"/>
    </xf>
    <xf numFmtId="0" fontId="60" fillId="9" borderId="0" xfId="0" applyFont="1" applyFill="1" applyAlignment="1">
      <alignment horizontal="left" vertical="center" wrapText="1"/>
    </xf>
    <xf numFmtId="0" fontId="57" fillId="9" borderId="27" xfId="0" applyFont="1" applyFill="1" applyBorder="1" applyAlignment="1">
      <alignment horizontal="left" vertical="center" wrapText="1"/>
    </xf>
    <xf numFmtId="0" fontId="28" fillId="11" borderId="24" xfId="0" applyFont="1" applyFill="1" applyBorder="1" applyAlignment="1">
      <alignment horizontal="left" vertical="center" wrapText="1"/>
    </xf>
    <xf numFmtId="0" fontId="28" fillId="11" borderId="25" xfId="0" applyFont="1" applyFill="1" applyBorder="1" applyAlignment="1">
      <alignment horizontal="left" vertical="center" wrapText="1"/>
    </xf>
    <xf numFmtId="0" fontId="28" fillId="11" borderId="26" xfId="0" applyFont="1" applyFill="1" applyBorder="1" applyAlignment="1">
      <alignment horizontal="left" vertical="center" wrapText="1"/>
    </xf>
    <xf numFmtId="0" fontId="59" fillId="9" borderId="35" xfId="0" applyFont="1" applyFill="1" applyBorder="1" applyAlignment="1">
      <alignment horizontal="center" vertical="center"/>
    </xf>
    <xf numFmtId="0" fontId="59" fillId="9" borderId="0" xfId="0" applyFont="1" applyFill="1" applyBorder="1" applyAlignment="1">
      <alignment horizontal="center" vertical="center"/>
    </xf>
    <xf numFmtId="0" fontId="26" fillId="11" borderId="24" xfId="0" applyFont="1" applyFill="1" applyBorder="1" applyAlignment="1">
      <alignment horizontal="left" vertical="center" wrapText="1"/>
    </xf>
    <xf numFmtId="0" fontId="26" fillId="11" borderId="25" xfId="0" applyFont="1" applyFill="1" applyBorder="1" applyAlignment="1">
      <alignment horizontal="left" vertical="center" wrapText="1"/>
    </xf>
    <xf numFmtId="0" fontId="26" fillId="11" borderId="26" xfId="0" applyFont="1" applyFill="1" applyBorder="1" applyAlignment="1">
      <alignment horizontal="left" vertical="center" wrapText="1"/>
    </xf>
    <xf numFmtId="0" fontId="57" fillId="9" borderId="35" xfId="0" applyFont="1" applyFill="1" applyBorder="1" applyAlignment="1">
      <alignment horizontal="right" vertical="center" wrapText="1"/>
    </xf>
    <xf numFmtId="0" fontId="56" fillId="9" borderId="27" xfId="0" applyFont="1" applyFill="1" applyBorder="1" applyAlignment="1">
      <alignment horizontal="left" vertical="center" wrapText="1"/>
    </xf>
    <xf numFmtId="0" fontId="67" fillId="9" borderId="0" xfId="2" applyNumberFormat="1" applyFont="1" applyFill="1" applyBorder="1" applyAlignment="1">
      <alignment horizontal="center" vertical="center" wrapText="1"/>
    </xf>
    <xf numFmtId="0" fontId="51" fillId="9" borderId="0" xfId="0" applyFont="1" applyFill="1" applyAlignment="1">
      <alignment vertical="center"/>
    </xf>
  </cellXfs>
  <cellStyles count="29">
    <cellStyle name="Moeda" xfId="4" builtinId="4"/>
    <cellStyle name="Moeda 2" xfId="15"/>
    <cellStyle name="Moeda 3" xfId="22"/>
    <cellStyle name="Normal" xfId="0" builtinId="0"/>
    <cellStyle name="Normal 2" xfId="10"/>
    <cellStyle name="Normal 2 2" xfId="28"/>
    <cellStyle name="Normal 2_COMPOSIÇÕES" xfId="17"/>
    <cellStyle name="Normal 3" xfId="7"/>
    <cellStyle name="Normal 3 2" xfId="25"/>
    <cellStyle name="Normal 3_COMPOSIÇÕES" xfId="18"/>
    <cellStyle name="Normal 4" xfId="11"/>
    <cellStyle name="Normal 5" xfId="12"/>
    <cellStyle name="Normal 6" xfId="16"/>
    <cellStyle name="Normal 7" xfId="21"/>
    <cellStyle name="Normal 8" xfId="27"/>
    <cellStyle name="Normal_capa" xfId="1"/>
    <cellStyle name="Normal_CPU_06_400_91_00750_00_SEE_parte02 2" xfId="2"/>
    <cellStyle name="Normal_LO2001 01_026 001 00" xfId="6"/>
    <cellStyle name="Porcentagem" xfId="5" builtinId="5"/>
    <cellStyle name="Porcentagem 2" xfId="13"/>
    <cellStyle name="Porcentagem 2 2" xfId="9"/>
    <cellStyle name="Porcentagem 3" xfId="23"/>
    <cellStyle name="Porcentagem 4" xfId="19"/>
    <cellStyle name="Separador de milhares 4" xfId="8"/>
    <cellStyle name="Separador de milhares 4 2" xfId="26"/>
    <cellStyle name="Separador de milhares 4_COMPOSIÇÕES" xfId="20"/>
    <cellStyle name="Vírgula" xfId="3" builtinId="3"/>
    <cellStyle name="Vírgula 2" xfId="14"/>
    <cellStyle name="Vírgula 3" xfId="24"/>
  </cellStyles>
  <dxfs count="6">
    <dxf>
      <font>
        <b/>
        <i val="0"/>
        <color auto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theme="4" tint="0.59996337778862885"/>
        </patternFill>
      </fill>
    </dxf>
    <dxf>
      <font>
        <b/>
        <i val="0"/>
      </font>
      <fill>
        <patternFill>
          <bgColor theme="4" tint="0.79998168889431442"/>
        </patternFill>
      </fill>
    </dxf>
    <dxf>
      <font>
        <b/>
        <i val="0"/>
      </font>
      <fill>
        <patternFill>
          <bgColor theme="3" tint="0.79998168889431442"/>
        </patternFill>
      </fill>
    </dxf>
    <dxf>
      <font>
        <color theme="3"/>
      </font>
      <border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224118</xdr:colOff>
      <xdr:row>1</xdr:row>
      <xdr:rowOff>0</xdr:rowOff>
    </xdr:from>
    <xdr:to>
      <xdr:col>6</xdr:col>
      <xdr:colOff>944743</xdr:colOff>
      <xdr:row>3</xdr:row>
      <xdr:rowOff>44823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9206" y="190500"/>
          <a:ext cx="2390302" cy="13222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314325</xdr:colOff>
      <xdr:row>1</xdr:row>
      <xdr:rowOff>38100</xdr:rowOff>
    </xdr:from>
    <xdr:to>
      <xdr:col>4</xdr:col>
      <xdr:colOff>228600</xdr:colOff>
      <xdr:row>4</xdr:row>
      <xdr:rowOff>142875</xdr:rowOff>
    </xdr:to>
    <xdr:sp macro="" textlink="">
      <xdr:nvSpPr>
        <xdr:cNvPr id="2" name="CaixaDeTexto 1"/>
        <xdr:cNvSpPr txBox="1"/>
      </xdr:nvSpPr>
      <xdr:spPr>
        <a:xfrm>
          <a:off x="1000125" y="228600"/>
          <a:ext cx="1876425" cy="12096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</xdr:row>
      <xdr:rowOff>123825</xdr:rowOff>
    </xdr:from>
    <xdr:to>
      <xdr:col>2</xdr:col>
      <xdr:colOff>1771650</xdr:colOff>
      <xdr:row>3</xdr:row>
      <xdr:rowOff>371475</xdr:rowOff>
    </xdr:to>
    <xdr:sp macro="" textlink="">
      <xdr:nvSpPr>
        <xdr:cNvPr id="2" name="CaixaDeTexto 1"/>
        <xdr:cNvSpPr txBox="1"/>
      </xdr:nvSpPr>
      <xdr:spPr>
        <a:xfrm>
          <a:off x="333375" y="371475"/>
          <a:ext cx="2181225" cy="9429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100">
              <a:solidFill>
                <a:srgbClr val="FF0000"/>
              </a:solidFill>
            </a:rPr>
            <a:t>Logo Contratada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430160</xdr:colOff>
      <xdr:row>1</xdr:row>
      <xdr:rowOff>184355</xdr:rowOff>
    </xdr:from>
    <xdr:to>
      <xdr:col>1</xdr:col>
      <xdr:colOff>2959206</xdr:colOff>
      <xdr:row>4</xdr:row>
      <xdr:rowOff>184355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0160" y="368710"/>
          <a:ext cx="3220377" cy="141338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1</xdr:row>
      <xdr:rowOff>0</xdr:rowOff>
    </xdr:from>
    <xdr:to>
      <xdr:col>4</xdr:col>
      <xdr:colOff>67237</xdr:colOff>
      <xdr:row>5</xdr:row>
      <xdr:rowOff>2547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60" y="291353"/>
          <a:ext cx="1714500" cy="75334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%20-%20BD-SINAPI%20-%20a%20partir%20Jan19/00%20-%20Modelo%20de%20Planilha%20Or&#231;ament&#225;ria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ORÇAMENTO"/>
      <sheetName val="COMPOSIÇÃO PRÓPRIA"/>
      <sheetName val="MAPA DE APURAÇÃO"/>
      <sheetName val="COTAÇÕES"/>
      <sheetName val="BDI-SERVIÇOS "/>
      <sheetName val="BDI-FORNECIMENTO"/>
      <sheetName val="ENCARGOS"/>
      <sheetName val="CRONOGRAMA"/>
      <sheetName val="CRITÉRIO DE MEDIÇÃO"/>
      <sheetName val="Modelo_Orçamento"/>
      <sheetName val="Modelo_BDI"/>
      <sheetName val="Modelo_Encargos"/>
      <sheetName val="Modelo_Cronograma"/>
      <sheetName val="Modelo_Composição"/>
      <sheetName val="PLANEJAMENTO"/>
      <sheetName val="Planilha1"/>
      <sheetName val="DAD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8"/>
  <sheetViews>
    <sheetView showOutlineSymbols="0" showWhiteSpace="0" topLeftCell="E1" zoomScale="85" zoomScaleNormal="85" zoomScaleSheetLayoutView="86" workbookViewId="0">
      <selection activeCell="H21" sqref="H21"/>
    </sheetView>
  </sheetViews>
  <sheetFormatPr defaultRowHeight="14.25" x14ac:dyDescent="0.2"/>
  <cols>
    <col min="1" max="1" width="6.5" style="165" customWidth="1"/>
    <col min="2" max="2" width="12.75" style="166" customWidth="1"/>
    <col min="3" max="4" width="9" style="166" customWidth="1"/>
    <col min="5" max="5" width="10" customWidth="1"/>
    <col min="6" max="6" width="11.875" bestFit="1" customWidth="1"/>
    <col min="7" max="7" width="14.25" customWidth="1"/>
    <col min="8" max="8" width="84.875" customWidth="1"/>
    <col min="9" max="9" width="21.5" customWidth="1"/>
    <col min="10" max="10" width="12" customWidth="1"/>
    <col min="11" max="11" width="16.125" customWidth="1"/>
    <col min="12" max="12" width="15.75" customWidth="1"/>
    <col min="13" max="13" width="13.875" customWidth="1"/>
    <col min="14" max="14" width="13" bestFit="1" customWidth="1"/>
    <col min="15" max="15" width="9.875" bestFit="1" customWidth="1"/>
  </cols>
  <sheetData>
    <row r="1" spans="1:14" s="165" customFormat="1" ht="15" x14ac:dyDescent="0.2">
      <c r="B1" s="166"/>
      <c r="C1" s="166"/>
      <c r="D1" s="166"/>
      <c r="M1" s="169"/>
      <c r="N1" s="170" t="str">
        <f>IFERROR(IF(M1="","",M1/SUMIF(#REF!,"TOTAL",M:M)),"")</f>
        <v/>
      </c>
    </row>
    <row r="2" spans="1:14" ht="45" x14ac:dyDescent="0.2">
      <c r="E2" s="1"/>
      <c r="F2" s="1"/>
      <c r="G2" s="1"/>
      <c r="H2" s="3" t="s">
        <v>421</v>
      </c>
      <c r="I2" s="331" t="s">
        <v>0</v>
      </c>
      <c r="J2" s="331"/>
      <c r="L2" s="214" t="s">
        <v>1595</v>
      </c>
      <c r="M2" s="214" t="s">
        <v>1596</v>
      </c>
      <c r="N2" s="3" t="s">
        <v>1</v>
      </c>
    </row>
    <row r="3" spans="1:14" ht="70.5" customHeight="1" x14ac:dyDescent="0.2">
      <c r="E3" s="2"/>
      <c r="F3" s="2"/>
      <c r="G3" s="2"/>
      <c r="H3" s="4" t="s">
        <v>1771</v>
      </c>
      <c r="I3" s="332" t="s">
        <v>1728</v>
      </c>
      <c r="J3" s="332"/>
      <c r="L3" s="215"/>
      <c r="M3" s="215"/>
      <c r="N3" s="4" t="s">
        <v>2</v>
      </c>
    </row>
    <row r="4" spans="1:14" s="5" customFormat="1" ht="30" customHeight="1" x14ac:dyDescent="0.2">
      <c r="A4" s="165"/>
      <c r="B4" s="166"/>
      <c r="C4" s="166"/>
      <c r="D4" s="166"/>
      <c r="E4" s="4"/>
      <c r="F4" s="4"/>
      <c r="G4" s="4"/>
      <c r="H4" s="57"/>
      <c r="I4" s="207"/>
      <c r="J4" s="58" t="s">
        <v>422</v>
      </c>
      <c r="K4" s="59">
        <v>43836</v>
      </c>
      <c r="L4" s="58" t="s">
        <v>423</v>
      </c>
      <c r="M4" s="60"/>
      <c r="N4" s="61"/>
    </row>
    <row r="5" spans="1:14" ht="32.25" customHeight="1" x14ac:dyDescent="0.2">
      <c r="E5" s="333" t="s">
        <v>1863</v>
      </c>
      <c r="F5" s="333"/>
      <c r="G5" s="333"/>
      <c r="H5" s="333"/>
      <c r="I5" s="333"/>
      <c r="J5" s="333"/>
      <c r="K5" s="333"/>
      <c r="L5" s="333"/>
      <c r="M5" s="333"/>
      <c r="N5" s="7"/>
    </row>
    <row r="6" spans="1:14" ht="14.25" customHeight="1" x14ac:dyDescent="0.2">
      <c r="E6" s="8"/>
      <c r="F6" s="9"/>
      <c r="G6" s="8"/>
      <c r="H6" s="8"/>
      <c r="I6" s="10"/>
      <c r="J6" s="9"/>
      <c r="K6" s="9"/>
      <c r="L6" s="9"/>
      <c r="M6" s="9"/>
      <c r="N6" s="9"/>
    </row>
    <row r="7" spans="1:14" s="5" customFormat="1" ht="30" customHeight="1" x14ac:dyDescent="0.2">
      <c r="A7" s="165"/>
      <c r="B7" s="168" t="s">
        <v>925</v>
      </c>
      <c r="C7" s="167" t="s">
        <v>922</v>
      </c>
      <c r="D7" s="167" t="s">
        <v>923</v>
      </c>
      <c r="E7" s="12" t="s">
        <v>3</v>
      </c>
      <c r="F7" s="12" t="s">
        <v>4</v>
      </c>
      <c r="G7" s="12" t="s">
        <v>5</v>
      </c>
      <c r="H7" s="12" t="s">
        <v>6</v>
      </c>
      <c r="I7" s="12" t="s">
        <v>7</v>
      </c>
      <c r="J7" s="11" t="s">
        <v>8</v>
      </c>
      <c r="K7" s="11" t="s">
        <v>9</v>
      </c>
      <c r="L7" s="11" t="s">
        <v>10</v>
      </c>
      <c r="M7" s="11" t="s">
        <v>11</v>
      </c>
      <c r="N7" s="11" t="s">
        <v>12</v>
      </c>
    </row>
    <row r="8" spans="1:14" ht="18.75" customHeight="1" x14ac:dyDescent="0.2">
      <c r="B8" s="184"/>
      <c r="C8" s="184"/>
      <c r="D8" s="184"/>
      <c r="E8" s="16"/>
      <c r="F8" s="16"/>
      <c r="G8" s="16"/>
      <c r="H8" s="16"/>
      <c r="I8" s="16"/>
      <c r="J8" s="17"/>
      <c r="K8" s="16"/>
      <c r="L8" s="16"/>
      <c r="M8" s="18"/>
      <c r="N8" s="19"/>
    </row>
    <row r="9" spans="1:14" s="160" customFormat="1" ht="24" customHeight="1" x14ac:dyDescent="0.25">
      <c r="B9" s="227" t="e">
        <f>IF(#REF!=#REF!,M9,"")</f>
        <v>#REF!</v>
      </c>
      <c r="C9" s="228" t="e">
        <f>IF(#REF!="","",COUNTIF(#REF!,#REF!))</f>
        <v>#REF!</v>
      </c>
      <c r="D9" s="228" t="e">
        <f>IF(#REF!="","",IF(#REF!=#REF!,"",IF(OR(#REF!=#REF!,#REF!=#REF!,#REF!=#REF!),COUNTIFS(ORÇAMENTO!C$8:$C9,ORÇAMENTO!C9,ORÇAMENTO!#REF!,#REF!),COUNTIFS(ORÇAMENTO!$C$8:$C9,ORÇAMENTO!C9,ORÇAMENTO!#REF!,#REF!))))</f>
        <v>#REF!</v>
      </c>
      <c r="E9" s="172" t="s">
        <v>426</v>
      </c>
      <c r="F9" s="28"/>
      <c r="G9" s="28"/>
      <c r="H9" s="28" t="s">
        <v>13</v>
      </c>
      <c r="I9" s="28"/>
      <c r="J9" s="29"/>
      <c r="K9" s="28" t="str">
        <f>IF(I9="","",VLOOKUP(E9,#REF!,10,FALSE))</f>
        <v/>
      </c>
      <c r="L9" s="28" t="str">
        <f>IF(I9="","",TRUNC(K9*(1+BDI!$K$28),2))</f>
        <v/>
      </c>
      <c r="M9" s="30"/>
      <c r="N9" s="31" t="str">
        <f>IFERROR(IF(M9="","",M9/SUMIF(#REF!,"TOTAL",M:M)),"")</f>
        <v/>
      </c>
    </row>
    <row r="10" spans="1:14" s="160" customFormat="1" ht="15" x14ac:dyDescent="0.25">
      <c r="B10" s="227" t="e">
        <f>IF(#REF!=#REF!,M10,"")</f>
        <v>#REF!</v>
      </c>
      <c r="C10" s="228" t="e">
        <f>IF(#REF!="","",COUNTIF(#REF!,#REF!))</f>
        <v>#REF!</v>
      </c>
      <c r="D10" s="228" t="e">
        <f>IF(#REF!="","",IF(#REF!=#REF!,"",IF(OR(#REF!=#REF!,#REF!=#REF!,#REF!=#REF!),COUNTIFS(ORÇAMENTO!C$8:$C10,ORÇAMENTO!C10,ORÇAMENTO!#REF!,#REF!),COUNTIFS(ORÇAMENTO!$C$8:$C10,ORÇAMENTO!C10,ORÇAMENTO!#REF!,#REF!))))</f>
        <v>#REF!</v>
      </c>
      <c r="E10" s="173" t="s">
        <v>927</v>
      </c>
      <c r="F10" s="20"/>
      <c r="G10" s="20"/>
      <c r="H10" s="20" t="s">
        <v>14</v>
      </c>
      <c r="I10" s="20"/>
      <c r="J10" s="21"/>
      <c r="K10" s="20" t="str">
        <f>IF(I10="","",VLOOKUP(E10,#REF!,10,FALSE))</f>
        <v/>
      </c>
      <c r="L10" s="20"/>
      <c r="M10" s="22"/>
      <c r="N10" s="23" t="str">
        <f>IFERROR(IF(M10="","",M10/SUMIF(#REF!,"TOTAL",M:M)),"")</f>
        <v/>
      </c>
    </row>
    <row r="11" spans="1:14" ht="15" x14ac:dyDescent="0.2">
      <c r="B11" s="171" t="e">
        <f>IF(#REF!=#REF!,M11,"")</f>
        <v>#REF!</v>
      </c>
      <c r="C11" s="167" t="e">
        <f>IF(#REF!="","",COUNTIF(#REF!,#REF!))</f>
        <v>#REF!</v>
      </c>
      <c r="D11" s="167" t="e">
        <f>IF(#REF!="","",IF(#REF!=#REF!,"",IF(OR(#REF!=#REF!,#REF!=#REF!,#REF!=#REF!),COUNTIFS(ORÇAMENTO!C$8:$C11,ORÇAMENTO!C11,ORÇAMENTO!#REF!,#REF!),COUNTIFS(ORÇAMENTO!$C$8:$C11,ORÇAMENTO!C11,ORÇAMENTO!#REF!,#REF!))))</f>
        <v>#REF!</v>
      </c>
      <c r="E11" s="174" t="s">
        <v>928</v>
      </c>
      <c r="F11" s="25" t="s">
        <v>717</v>
      </c>
      <c r="G11" s="24" t="s">
        <v>15</v>
      </c>
      <c r="H11" s="24" t="s">
        <v>718</v>
      </c>
      <c r="I11" s="26" t="s">
        <v>16</v>
      </c>
      <c r="J11" s="25">
        <v>390.7</v>
      </c>
      <c r="K11" s="202"/>
      <c r="L11" s="202"/>
      <c r="M11" s="27"/>
      <c r="N11" s="23" t="str">
        <f>IFERROR(IF(M11="","",M11/SUMIF(#REF!,"TOTAL",M:M)),"")</f>
        <v/>
      </c>
    </row>
    <row r="12" spans="1:14" ht="15" x14ac:dyDescent="0.2">
      <c r="B12" s="171" t="e">
        <f>IF(#REF!=#REF!,M12,"")</f>
        <v>#REF!</v>
      </c>
      <c r="C12" s="167" t="e">
        <f>IF(#REF!="","",COUNTIF(#REF!,#REF!))</f>
        <v>#REF!</v>
      </c>
      <c r="D12" s="167" t="e">
        <f>IF(#REF!="","",IF(#REF!=#REF!,"",IF(OR(#REF!=#REF!,#REF!=#REF!,#REF!=#REF!),COUNTIFS(ORÇAMENTO!C$8:$C12,ORÇAMENTO!C12,ORÇAMENTO!#REF!,#REF!),COUNTIFS(ORÇAMENTO!$C$8:$C12,ORÇAMENTO!C12,ORÇAMENTO!#REF!,#REF!))))</f>
        <v>#REF!</v>
      </c>
      <c r="E12" s="174" t="s">
        <v>929</v>
      </c>
      <c r="F12" s="25" t="s">
        <v>719</v>
      </c>
      <c r="G12" s="24" t="s">
        <v>720</v>
      </c>
      <c r="H12" s="24" t="s">
        <v>721</v>
      </c>
      <c r="I12" s="26" t="s">
        <v>30</v>
      </c>
      <c r="J12" s="25">
        <v>6</v>
      </c>
      <c r="K12" s="202"/>
      <c r="L12" s="202"/>
      <c r="M12" s="27"/>
      <c r="N12" s="23" t="str">
        <f>IFERROR(IF(M12="","",M12/SUMIF(#REF!,"TOTAL",M:M)),"")</f>
        <v/>
      </c>
    </row>
    <row r="13" spans="1:14" s="160" customFormat="1" ht="15" x14ac:dyDescent="0.25">
      <c r="B13" s="227" t="e">
        <f>IF(#REF!=#REF!,M13,"")</f>
        <v>#REF!</v>
      </c>
      <c r="C13" s="228" t="e">
        <f>IF(#REF!="","",COUNTIF(#REF!,#REF!))</f>
        <v>#REF!</v>
      </c>
      <c r="D13" s="228" t="e">
        <f>IF(#REF!="","",IF(#REF!=#REF!,"",IF(OR(#REF!=#REF!,#REF!=#REF!,#REF!=#REF!),COUNTIFS(ORÇAMENTO!C$8:$C13,ORÇAMENTO!C13,ORÇAMENTO!#REF!,#REF!),COUNTIFS(ORÇAMENTO!$C$8:$C13,ORÇAMENTO!C13,ORÇAMENTO!#REF!,#REF!))))</f>
        <v>#REF!</v>
      </c>
      <c r="E13" s="173" t="s">
        <v>930</v>
      </c>
      <c r="F13" s="21"/>
      <c r="G13" s="20"/>
      <c r="H13" s="20" t="s">
        <v>1747</v>
      </c>
      <c r="I13" s="159"/>
      <c r="J13" s="21"/>
      <c r="K13" s="204"/>
      <c r="L13" s="204"/>
      <c r="M13" s="22"/>
      <c r="N13" s="23" t="str">
        <f>IFERROR(IF(M13="","",M13/SUMIF(#REF!,"TOTAL",M:M)),"")</f>
        <v/>
      </c>
    </row>
    <row r="14" spans="1:14" ht="15" x14ac:dyDescent="0.2">
      <c r="B14" s="171" t="e">
        <f>IF(#REF!=#REF!,M14,"")</f>
        <v>#REF!</v>
      </c>
      <c r="C14" s="167" t="e">
        <f>IF(#REF!="","",COUNTIF(#REF!,#REF!))</f>
        <v>#REF!</v>
      </c>
      <c r="D14" s="167" t="e">
        <f>IF(#REF!="","",IF(#REF!=#REF!,"",IF(OR(#REF!=#REF!,#REF!=#REF!,#REF!=#REF!),COUNTIFS(ORÇAMENTO!C$8:$C14,ORÇAMENTO!C14,ORÇAMENTO!#REF!,#REF!),COUNTIFS(ORÇAMENTO!$C$8:$C14,ORÇAMENTO!C14,ORÇAMENTO!#REF!,#REF!))))</f>
        <v>#REF!</v>
      </c>
      <c r="E14" s="174" t="s">
        <v>931</v>
      </c>
      <c r="F14" s="25" t="s">
        <v>1612</v>
      </c>
      <c r="G14" s="24" t="s">
        <v>17</v>
      </c>
      <c r="H14" s="24" t="s">
        <v>18</v>
      </c>
      <c r="I14" s="26" t="s">
        <v>19</v>
      </c>
      <c r="J14" s="25">
        <v>1</v>
      </c>
      <c r="K14" s="202"/>
      <c r="L14" s="202"/>
      <c r="M14" s="27"/>
      <c r="N14" s="23" t="str">
        <f>IFERROR(IF(M14="","",M14/SUMIF(#REF!,"TOTAL",M:M)),"")</f>
        <v/>
      </c>
    </row>
    <row r="15" spans="1:14" ht="15" x14ac:dyDescent="0.2">
      <c r="B15" s="171" t="e">
        <f>IF(#REF!=#REF!,M15,"")</f>
        <v>#REF!</v>
      </c>
      <c r="C15" s="167" t="e">
        <f>IF(#REF!="","",COUNTIF(#REF!,#REF!))</f>
        <v>#REF!</v>
      </c>
      <c r="D15" s="167" t="e">
        <f>IF(#REF!="","",IF(#REF!=#REF!,"",IF(OR(#REF!=#REF!,#REF!=#REF!,#REF!=#REF!),COUNTIFS(ORÇAMENTO!C$8:$C15,ORÇAMENTO!C15,ORÇAMENTO!#REF!,#REF!),COUNTIFS(ORÇAMENTO!$C$8:$C15,ORÇAMENTO!C15,ORÇAMENTO!#REF!,#REF!))))</f>
        <v>#REF!</v>
      </c>
      <c r="E15" s="174" t="s">
        <v>932</v>
      </c>
      <c r="F15" s="25" t="s">
        <v>1611</v>
      </c>
      <c r="G15" s="24" t="s">
        <v>17</v>
      </c>
      <c r="H15" s="24" t="s">
        <v>20</v>
      </c>
      <c r="I15" s="26" t="s">
        <v>19</v>
      </c>
      <c r="J15" s="25">
        <v>1</v>
      </c>
      <c r="K15" s="203"/>
      <c r="L15" s="202"/>
      <c r="M15" s="27"/>
      <c r="N15" s="23" t="str">
        <f>IFERROR(IF(M15="","",M15/SUMIF(#REF!,"TOTAL",M:M)),"")</f>
        <v/>
      </c>
    </row>
    <row r="16" spans="1:14" s="160" customFormat="1" ht="15" x14ac:dyDescent="0.25">
      <c r="B16" s="227" t="e">
        <f>IF(#REF!=#REF!,M16,"")</f>
        <v>#REF!</v>
      </c>
      <c r="C16" s="228" t="e">
        <f>IF(#REF!="","",COUNTIF(#REF!,#REF!))</f>
        <v>#REF!</v>
      </c>
      <c r="D16" s="228" t="e">
        <f>IF(#REF!="","",IF(#REF!=#REF!,"",IF(OR(#REF!=#REF!,#REF!=#REF!,#REF!=#REF!),COUNTIFS(ORÇAMENTO!C$8:$C16,ORÇAMENTO!C16,ORÇAMENTO!#REF!,#REF!),COUNTIFS(ORÇAMENTO!$C$8:$C16,ORÇAMENTO!C16,ORÇAMENTO!#REF!,#REF!))))</f>
        <v>#REF!</v>
      </c>
      <c r="E16" s="173" t="s">
        <v>933</v>
      </c>
      <c r="F16" s="21"/>
      <c r="G16" s="20"/>
      <c r="H16" s="20" t="s">
        <v>22</v>
      </c>
      <c r="I16" s="159"/>
      <c r="J16" s="21"/>
      <c r="K16" s="204"/>
      <c r="L16" s="204"/>
      <c r="M16" s="22"/>
      <c r="N16" s="23" t="str">
        <f>IFERROR(IF(M16="","",M16/SUMIF(#REF!,"TOTAL",M:M)),"")</f>
        <v/>
      </c>
    </row>
    <row r="17" spans="1:14" ht="15" x14ac:dyDescent="0.2">
      <c r="B17" s="171" t="e">
        <f>IF(#REF!=#REF!,M17,"")</f>
        <v>#REF!</v>
      </c>
      <c r="C17" s="167" t="e">
        <f>IF(#REF!="","",COUNTIF(#REF!,#REF!))</f>
        <v>#REF!</v>
      </c>
      <c r="D17" s="167" t="e">
        <f>IF(#REF!="","",IF(#REF!=#REF!,"",IF(OR(#REF!=#REF!,#REF!=#REF!,#REF!=#REF!),COUNTIFS(ORÇAMENTO!C$8:$C17,ORÇAMENTO!C17,ORÇAMENTO!#REF!,#REF!),COUNTIFS(ORÇAMENTO!$C$8:$C17,ORÇAMENTO!C17,ORÇAMENTO!#REF!,#REF!))))</f>
        <v>#REF!</v>
      </c>
      <c r="E17" s="174" t="s">
        <v>934</v>
      </c>
      <c r="F17" s="25" t="s">
        <v>1610</v>
      </c>
      <c r="G17" s="24" t="s">
        <v>17</v>
      </c>
      <c r="H17" s="24" t="s">
        <v>22</v>
      </c>
      <c r="I17" s="26" t="s">
        <v>19</v>
      </c>
      <c r="J17" s="25">
        <v>1</v>
      </c>
      <c r="K17" s="202"/>
      <c r="L17" s="202"/>
      <c r="M17" s="27"/>
      <c r="N17" s="23" t="str">
        <f>IFERROR(IF(M17="","",M17/SUMIF(#REF!,"TOTAL",M:M)),"")</f>
        <v/>
      </c>
    </row>
    <row r="18" spans="1:14" ht="30" x14ac:dyDescent="0.2">
      <c r="B18" s="171" t="e">
        <f>IF(#REF!=#REF!,M18,"")</f>
        <v>#REF!</v>
      </c>
      <c r="C18" s="167" t="e">
        <f>IF(#REF!="","",COUNTIF(#REF!,#REF!))</f>
        <v>#REF!</v>
      </c>
      <c r="D18" s="167" t="e">
        <f>IF(#REF!="","",IF(#REF!=#REF!,"",IF(OR(#REF!=#REF!,#REF!=#REF!,#REF!=#REF!),COUNTIFS(ORÇAMENTO!C$8:$C18,ORÇAMENTO!C18,ORÇAMENTO!#REF!,#REF!),COUNTIFS(ORÇAMENTO!$C$8:$C18,ORÇAMENTO!C18,ORÇAMENTO!#REF!,#REF!))))</f>
        <v>#REF!</v>
      </c>
      <c r="E18" s="174" t="s">
        <v>935</v>
      </c>
      <c r="F18" s="25" t="s">
        <v>1609</v>
      </c>
      <c r="G18" s="24" t="s">
        <v>17</v>
      </c>
      <c r="H18" s="24" t="s">
        <v>23</v>
      </c>
      <c r="I18" s="26" t="s">
        <v>24</v>
      </c>
      <c r="J18" s="25">
        <v>10</v>
      </c>
      <c r="K18" s="202"/>
      <c r="L18" s="202"/>
      <c r="M18" s="27"/>
      <c r="N18" s="23" t="str">
        <f>IFERROR(IF(M18="","",M18/SUMIF(#REF!,"TOTAL",M:M)),"")</f>
        <v/>
      </c>
    </row>
    <row r="19" spans="1:14" ht="30" x14ac:dyDescent="0.2">
      <c r="B19" s="171" t="e">
        <f>IF(#REF!=#REF!,M19,"")</f>
        <v>#REF!</v>
      </c>
      <c r="C19" s="167" t="e">
        <f>IF(#REF!="","",COUNTIF(#REF!,#REF!))</f>
        <v>#REF!</v>
      </c>
      <c r="D19" s="167" t="e">
        <f>IF(#REF!="","",IF(#REF!=#REF!,"",IF(OR(#REF!=#REF!,#REF!=#REF!,#REF!=#REF!),COUNTIFS(ORÇAMENTO!C$8:$C19,ORÇAMENTO!C19,ORÇAMENTO!#REF!,#REF!),COUNTIFS(ORÇAMENTO!$C$8:$C19,ORÇAMENTO!C19,ORÇAMENTO!#REF!,#REF!))))</f>
        <v>#REF!</v>
      </c>
      <c r="E19" s="174" t="s">
        <v>936</v>
      </c>
      <c r="F19" s="25" t="s">
        <v>1608</v>
      </c>
      <c r="G19" s="24" t="s">
        <v>17</v>
      </c>
      <c r="H19" s="24" t="s">
        <v>25</v>
      </c>
      <c r="I19" s="26" t="s">
        <v>24</v>
      </c>
      <c r="J19" s="25">
        <v>10</v>
      </c>
      <c r="K19" s="202"/>
      <c r="L19" s="202"/>
      <c r="M19" s="27"/>
      <c r="N19" s="23" t="str">
        <f>IFERROR(IF(M19="","",M19/SUMIF(#REF!,"TOTAL",M:M)),"")</f>
        <v/>
      </c>
    </row>
    <row r="20" spans="1:14" ht="24" customHeight="1" x14ac:dyDescent="0.2">
      <c r="B20" s="171" t="e">
        <f>IF(#REF!=#REF!,M20,"")</f>
        <v>#REF!</v>
      </c>
      <c r="C20" s="167" t="e">
        <f>IF(#REF!="","",COUNTIF(#REF!,#REF!))</f>
        <v>#REF!</v>
      </c>
      <c r="D20" s="167" t="e">
        <f>IF(#REF!="","",IF(#REF!=#REF!,"",IF(OR(#REF!=#REF!,#REF!=#REF!,#REF!=#REF!),COUNTIFS(ORÇAMENTO!C$8:$C20,ORÇAMENTO!C20,ORÇAMENTO!#REF!,#REF!),COUNTIFS(ORÇAMENTO!$C$8:$C20,ORÇAMENTO!C20,ORÇAMENTO!#REF!,#REF!))))</f>
        <v>#REF!</v>
      </c>
      <c r="E20" s="174" t="s">
        <v>937</v>
      </c>
      <c r="F20" s="25" t="s">
        <v>26</v>
      </c>
      <c r="G20" s="24" t="s">
        <v>15</v>
      </c>
      <c r="H20" s="24" t="s">
        <v>27</v>
      </c>
      <c r="I20" s="26" t="s">
        <v>16</v>
      </c>
      <c r="J20" s="25">
        <v>6</v>
      </c>
      <c r="K20" s="202"/>
      <c r="L20" s="202"/>
      <c r="M20" s="27"/>
      <c r="N20" s="23" t="str">
        <f>IFERROR(IF(M20="","",M20/SUMIF(#REF!,"TOTAL",M:M)),"")</f>
        <v/>
      </c>
    </row>
    <row r="21" spans="1:14" ht="33.75" customHeight="1" x14ac:dyDescent="0.2">
      <c r="B21" s="171" t="e">
        <f>IF(#REF!=#REF!,M21,"")</f>
        <v>#REF!</v>
      </c>
      <c r="C21" s="167" t="e">
        <f>IF(#REF!="","",COUNTIF(#REF!,#REF!))</f>
        <v>#REF!</v>
      </c>
      <c r="D21" s="167" t="e">
        <f>IF(#REF!="","",IF(#REF!=#REF!,"",IF(OR(#REF!=#REF!,#REF!=#REF!,#REF!=#REF!),COUNTIFS(ORÇAMENTO!C$8:$C21,ORÇAMENTO!C21,ORÇAMENTO!#REF!,#REF!),COUNTIFS(ORÇAMENTO!$C$8:$C21,ORÇAMENTO!C21,ORÇAMENTO!#REF!,#REF!))))</f>
        <v>#REF!</v>
      </c>
      <c r="E21" s="174" t="s">
        <v>938</v>
      </c>
      <c r="F21" s="25" t="s">
        <v>28</v>
      </c>
      <c r="G21" s="24" t="s">
        <v>15</v>
      </c>
      <c r="H21" s="24" t="s">
        <v>29</v>
      </c>
      <c r="I21" s="26" t="s">
        <v>30</v>
      </c>
      <c r="J21" s="25">
        <v>54.4</v>
      </c>
      <c r="K21" s="202"/>
      <c r="L21" s="202"/>
      <c r="M21" s="27"/>
      <c r="N21" s="23" t="str">
        <f>IFERROR(IF(M21="","",M21/SUMIF(#REF!,"TOTAL",M:M)),"")</f>
        <v/>
      </c>
    </row>
    <row r="22" spans="1:14" ht="30" x14ac:dyDescent="0.2">
      <c r="B22" s="171" t="e">
        <f>IF(#REF!=#REF!,M22,"")</f>
        <v>#REF!</v>
      </c>
      <c r="C22" s="167" t="e">
        <f>IF(#REF!="","",COUNTIF(#REF!,#REF!))</f>
        <v>#REF!</v>
      </c>
      <c r="D22" s="167" t="e">
        <f>IF(#REF!="","",IF(#REF!=#REF!,"",IF(OR(#REF!=#REF!,#REF!=#REF!,#REF!=#REF!),COUNTIFS(ORÇAMENTO!C$8:$C22,ORÇAMENTO!C22,ORÇAMENTO!#REF!,#REF!),COUNTIFS(ORÇAMENTO!$C$8:$C22,ORÇAMENTO!C22,ORÇAMENTO!#REF!,#REF!))))</f>
        <v>#REF!</v>
      </c>
      <c r="E22" s="174" t="s">
        <v>939</v>
      </c>
      <c r="F22" s="25" t="s">
        <v>504</v>
      </c>
      <c r="G22" s="24" t="s">
        <v>15</v>
      </c>
      <c r="H22" s="24" t="s">
        <v>505</v>
      </c>
      <c r="I22" s="26" t="s">
        <v>32</v>
      </c>
      <c r="J22" s="25">
        <v>795.6</v>
      </c>
      <c r="K22" s="202"/>
      <c r="L22" s="202"/>
      <c r="M22" s="27"/>
      <c r="N22" s="23" t="str">
        <f>IFERROR(IF(M22="","",M22/SUMIF(#REF!,"TOTAL",M:M)),"")</f>
        <v/>
      </c>
    </row>
    <row r="23" spans="1:14" s="164" customFormat="1" ht="24" customHeight="1" x14ac:dyDescent="0.2">
      <c r="A23" s="165"/>
      <c r="B23" s="171" t="e">
        <f>IF(#REF!=#REF!,M23,"")</f>
        <v>#REF!</v>
      </c>
      <c r="C23" s="167" t="e">
        <f>IF(#REF!="","",COUNTIF(#REF!,#REF!))</f>
        <v>#REF!</v>
      </c>
      <c r="D23" s="167" t="e">
        <f>IF(#REF!="","",IF(#REF!=#REF!,"",IF(OR(#REF!=#REF!,#REF!=#REF!,#REF!=#REF!),COUNTIFS(ORÇAMENTO!C$8:$C23,ORÇAMENTO!C23,ORÇAMENTO!#REF!,#REF!),COUNTIFS(ORÇAMENTO!$C$8:$C23,ORÇAMENTO!C23,ORÇAMENTO!#REF!,#REF!))))</f>
        <v>#REF!</v>
      </c>
      <c r="E23" s="174" t="s">
        <v>940</v>
      </c>
      <c r="F23" s="25" t="s">
        <v>722</v>
      </c>
      <c r="G23" s="24" t="s">
        <v>496</v>
      </c>
      <c r="H23" s="24" t="s">
        <v>723</v>
      </c>
      <c r="I23" s="26" t="s">
        <v>16</v>
      </c>
      <c r="J23" s="25">
        <v>795.6</v>
      </c>
      <c r="K23" s="202"/>
      <c r="L23" s="202"/>
      <c r="M23" s="27"/>
      <c r="N23" s="23" t="str">
        <f>IFERROR(IF(M23="","",M23/SUMIF(#REF!,"TOTAL",M:M)),"")</f>
        <v/>
      </c>
    </row>
    <row r="24" spans="1:14" ht="15" x14ac:dyDescent="0.2">
      <c r="B24" s="171" t="e">
        <f>IF(#REF!=#REF!,M24,"")</f>
        <v>#REF!</v>
      </c>
      <c r="C24" s="167" t="e">
        <f>IF(#REF!="","",COUNTIF(#REF!,#REF!))</f>
        <v>#REF!</v>
      </c>
      <c r="D24" s="167" t="e">
        <f>IF(#REF!="","",IF(#REF!=#REF!,"",IF(OR(#REF!=#REF!,#REF!=#REF!,#REF!=#REF!),COUNTIFS(ORÇAMENTO!C$8:$C24,ORÇAMENTO!C24,ORÇAMENTO!#REF!,#REF!),COUNTIFS(ORÇAMENTO!$C$8:$C24,ORÇAMENTO!C24,ORÇAMENTO!#REF!,#REF!))))</f>
        <v>#REF!</v>
      </c>
      <c r="E24" s="174" t="s">
        <v>941</v>
      </c>
      <c r="F24" s="25" t="s">
        <v>724</v>
      </c>
      <c r="G24" s="24" t="s">
        <v>496</v>
      </c>
      <c r="H24" s="24" t="s">
        <v>725</v>
      </c>
      <c r="I24" s="26" t="s">
        <v>30</v>
      </c>
      <c r="J24" s="25">
        <v>54.4</v>
      </c>
      <c r="K24" s="202"/>
      <c r="L24" s="202"/>
      <c r="M24" s="27"/>
      <c r="N24" s="23" t="str">
        <f>IFERROR(IF(M24="","",M24/SUMIF(#REF!,"TOTAL",M:M)),"")</f>
        <v/>
      </c>
    </row>
    <row r="25" spans="1:14" s="229" customFormat="1" ht="15" x14ac:dyDescent="0.2">
      <c r="B25" s="171" t="e">
        <f>IF(#REF!=#REF!,M25,"")</f>
        <v>#REF!</v>
      </c>
      <c r="C25" s="167" t="e">
        <f>IF(#REF!="","",COUNTIF(#REF!,#REF!))</f>
        <v>#REF!</v>
      </c>
      <c r="D25" s="167" t="e">
        <f>IF(#REF!="","",IF(#REF!=#REF!,"",IF(OR(#REF!=#REF!,#REF!=#REF!,#REF!=#REF!),COUNTIFS(ORÇAMENTO!C$8:$C25,ORÇAMENTO!C25,ORÇAMENTO!#REF!,#REF!),COUNTIFS(ORÇAMENTO!$C$8:$C25,ORÇAMENTO!C25,ORÇAMENTO!#REF!,#REF!))))</f>
        <v>#REF!</v>
      </c>
      <c r="E25" s="174" t="s">
        <v>1729</v>
      </c>
      <c r="F25" s="25" t="s">
        <v>1729</v>
      </c>
      <c r="G25" s="24" t="s">
        <v>17</v>
      </c>
      <c r="H25" s="24" t="s">
        <v>1730</v>
      </c>
      <c r="I25" s="26" t="s">
        <v>1731</v>
      </c>
      <c r="J25" s="25">
        <v>1</v>
      </c>
      <c r="K25" s="202"/>
      <c r="L25" s="202"/>
      <c r="M25" s="27"/>
      <c r="N25" s="23" t="str">
        <f>IFERROR(IF(M25="","",M25/SUMIF(#REF!,"TOTAL",M:M)),"")</f>
        <v/>
      </c>
    </row>
    <row r="26" spans="1:14" s="160" customFormat="1" ht="24" customHeight="1" x14ac:dyDescent="0.25">
      <c r="B26" s="227" t="e">
        <f>IF(#REF!=#REF!,M26,"")</f>
        <v>#REF!</v>
      </c>
      <c r="C26" s="228" t="e">
        <f>IF(#REF!="","",COUNTIF(#REF!,#REF!))</f>
        <v>#REF!</v>
      </c>
      <c r="D26" s="228" t="e">
        <f>IF(#REF!="","",IF(#REF!=#REF!,"",IF(OR(#REF!=#REF!,#REF!=#REF!,#REF!=#REF!),COUNTIFS(ORÇAMENTO!C$8:$C26,ORÇAMENTO!C26,ORÇAMENTO!#REF!,#REF!),COUNTIFS(ORÇAMENTO!$C$8:$C26,ORÇAMENTO!C26,ORÇAMENTO!#REF!,#REF!))))</f>
        <v>#REF!</v>
      </c>
      <c r="E26" s="172" t="s">
        <v>427</v>
      </c>
      <c r="F26" s="28"/>
      <c r="G26" s="28"/>
      <c r="H26" s="28" t="s">
        <v>33</v>
      </c>
      <c r="I26" s="28"/>
      <c r="J26" s="29"/>
      <c r="K26" s="28" t="str">
        <f>IF(I26="","",VLOOKUP(E26,#REF!,10,FALSE))</f>
        <v/>
      </c>
      <c r="L26" s="28"/>
      <c r="M26" s="30"/>
      <c r="N26" s="205" t="str">
        <f>IFERROR(IF(M26="","",M26/SUMIF(#REF!,"TOTAL",M:M)),"")</f>
        <v/>
      </c>
    </row>
    <row r="27" spans="1:14" ht="48.75" customHeight="1" x14ac:dyDescent="0.2">
      <c r="B27" s="171" t="e">
        <f>IF(#REF!=#REF!,M27,"")</f>
        <v>#REF!</v>
      </c>
      <c r="C27" s="167" t="e">
        <f>IF(#REF!="","",COUNTIF(#REF!,#REF!))</f>
        <v>#REF!</v>
      </c>
      <c r="D27" s="167" t="e">
        <f>IF(#REF!="","",IF(#REF!=#REF!,"",IF(OR(#REF!=#REF!,#REF!=#REF!,#REF!=#REF!),COUNTIFS(ORÇAMENTO!C$8:$C27,ORÇAMENTO!C27,ORÇAMENTO!#REF!,#REF!),COUNTIFS(ORÇAMENTO!$C$8:$C27,ORÇAMENTO!C27,ORÇAMENTO!#REF!,#REF!))))</f>
        <v>#REF!</v>
      </c>
      <c r="E27" s="174" t="s">
        <v>476</v>
      </c>
      <c r="F27" s="25" t="s">
        <v>1607</v>
      </c>
      <c r="G27" s="24" t="s">
        <v>17</v>
      </c>
      <c r="H27" s="24" t="s">
        <v>1743</v>
      </c>
      <c r="I27" s="26" t="s">
        <v>21</v>
      </c>
      <c r="J27" s="25">
        <v>1</v>
      </c>
      <c r="K27" s="27"/>
      <c r="L27" s="202"/>
      <c r="M27" s="27"/>
      <c r="N27" s="23" t="str">
        <f>IFERROR(IF(M27="","",M27/SUMIF(#REF!,"TOTAL",M:M)),"")</f>
        <v/>
      </c>
    </row>
    <row r="28" spans="1:14" s="229" customFormat="1" ht="15" x14ac:dyDescent="0.2">
      <c r="B28" s="171" t="e">
        <f>IF(#REF!=#REF!,M28,"")</f>
        <v>#REF!</v>
      </c>
      <c r="C28" s="167" t="e">
        <f>IF(#REF!="","",COUNTIF(#REF!,#REF!))</f>
        <v>#REF!</v>
      </c>
      <c r="D28" s="167" t="e">
        <f>IF(#REF!="","",IF(#REF!=#REF!,"",IF(OR(#REF!=#REF!,#REF!=#REF!,#REF!=#REF!),COUNTIFS(ORÇAMENTO!C$8:$C28,ORÇAMENTO!C28,ORÇAMENTO!#REF!,#REF!),COUNTIFS(ORÇAMENTO!$C$8:$C28,ORÇAMENTO!C28,ORÇAMENTO!#REF!,#REF!))))</f>
        <v>#REF!</v>
      </c>
      <c r="E28" s="174" t="s">
        <v>1604</v>
      </c>
      <c r="F28" s="25" t="s">
        <v>1606</v>
      </c>
      <c r="G28" s="24" t="s">
        <v>17</v>
      </c>
      <c r="H28" s="24" t="s">
        <v>1774</v>
      </c>
      <c r="I28" s="26" t="s">
        <v>21</v>
      </c>
      <c r="J28" s="25">
        <v>1</v>
      </c>
      <c r="K28" s="27"/>
      <c r="L28" s="202"/>
      <c r="M28" s="27"/>
      <c r="N28" s="23" t="str">
        <f>IFERROR(IF(M28="","",M28/SUMIF(#REF!,"TOTAL",M:M)),"")</f>
        <v/>
      </c>
    </row>
    <row r="29" spans="1:14" s="160" customFormat="1" ht="24" customHeight="1" x14ac:dyDescent="0.25">
      <c r="B29" s="227" t="e">
        <f>IF(#REF!=#REF!,M29,"")</f>
        <v>#REF!</v>
      </c>
      <c r="C29" s="228" t="e">
        <f>IF(#REF!="","",COUNTIF(#REF!,#REF!))</f>
        <v>#REF!</v>
      </c>
      <c r="D29" s="228" t="e">
        <f>IF(#REF!="","",IF(#REF!=#REF!,"",IF(OR(#REF!=#REF!,#REF!=#REF!,#REF!=#REF!),COUNTIFS(ORÇAMENTO!C$8:$C29,ORÇAMENTO!C29,ORÇAMENTO!#REF!,#REF!),COUNTIFS(ORÇAMENTO!$C$8:$C29,ORÇAMENTO!C29,ORÇAMENTO!#REF!,#REF!))))</f>
        <v>#REF!</v>
      </c>
      <c r="E29" s="172" t="s">
        <v>428</v>
      </c>
      <c r="F29" s="28"/>
      <c r="G29" s="28"/>
      <c r="H29" s="28" t="s">
        <v>34</v>
      </c>
      <c r="I29" s="28"/>
      <c r="J29" s="29"/>
      <c r="K29" s="28" t="str">
        <f>IF(I29="","",VLOOKUP(E29,#REF!,10,FALSE))</f>
        <v/>
      </c>
      <c r="L29" s="28"/>
      <c r="M29" s="30"/>
      <c r="N29" s="205" t="str">
        <f>IFERROR(IF(M29="","",M29/SUMIF(#REF!,"TOTAL",M:M)),"")</f>
        <v/>
      </c>
    </row>
    <row r="30" spans="1:14" ht="34.5" customHeight="1" x14ac:dyDescent="0.2">
      <c r="B30" s="171" t="e">
        <f>IF(#REF!=#REF!,M30,"")</f>
        <v>#REF!</v>
      </c>
      <c r="C30" s="167" t="e">
        <f>IF(#REF!="","",COUNTIF(#REF!,#REF!))</f>
        <v>#REF!</v>
      </c>
      <c r="D30" s="167" t="e">
        <f>IF(#REF!="","",IF(#REF!=#REF!,"",IF(OR(#REF!=#REF!,#REF!=#REF!,#REF!=#REF!),COUNTIFS(ORÇAMENTO!C$8:$C30,ORÇAMENTO!C30,ORÇAMENTO!#REF!,#REF!),COUNTIFS(ORÇAMENTO!$C$8:$C30,ORÇAMENTO!C30,ORÇAMENTO!#REF!,#REF!))))</f>
        <v>#REF!</v>
      </c>
      <c r="E30" s="174" t="s">
        <v>479</v>
      </c>
      <c r="F30" s="25" t="s">
        <v>35</v>
      </c>
      <c r="G30" s="24" t="s">
        <v>15</v>
      </c>
      <c r="H30" s="24" t="s">
        <v>36</v>
      </c>
      <c r="I30" s="26" t="s">
        <v>30</v>
      </c>
      <c r="J30" s="25">
        <v>410.56</v>
      </c>
      <c r="K30" s="27"/>
      <c r="L30" s="202"/>
      <c r="M30" s="27"/>
      <c r="N30" s="23" t="str">
        <f>IFERROR(IF(M30="","",M30/SUMIF(#REF!,"TOTAL",M:M)),"")</f>
        <v/>
      </c>
    </row>
    <row r="31" spans="1:14" ht="24" customHeight="1" x14ac:dyDescent="0.2">
      <c r="B31" s="171" t="e">
        <f>IF(#REF!=#REF!,M31,"")</f>
        <v>#REF!</v>
      </c>
      <c r="C31" s="167" t="e">
        <f>IF(#REF!="","",COUNTIF(#REF!,#REF!))</f>
        <v>#REF!</v>
      </c>
      <c r="D31" s="167" t="e">
        <f>IF(#REF!="","",IF(#REF!=#REF!,"",IF(OR(#REF!=#REF!,#REF!=#REF!,#REF!=#REF!),COUNTIFS(ORÇAMENTO!C$8:$C31,ORÇAMENTO!C31,ORÇAMENTO!#REF!,#REF!),COUNTIFS(ORÇAMENTO!$C$8:$C31,ORÇAMENTO!C31,ORÇAMENTO!#REF!,#REF!))))</f>
        <v>#REF!</v>
      </c>
      <c r="E31" s="174" t="s">
        <v>481</v>
      </c>
      <c r="F31" s="25" t="s">
        <v>1723</v>
      </c>
      <c r="G31" s="24" t="s">
        <v>17</v>
      </c>
      <c r="H31" s="24" t="s">
        <v>726</v>
      </c>
      <c r="I31" s="26" t="s">
        <v>727</v>
      </c>
      <c r="J31" s="25">
        <v>2</v>
      </c>
      <c r="K31" s="27"/>
      <c r="L31" s="202"/>
      <c r="M31" s="27"/>
      <c r="N31" s="23" t="str">
        <f>IFERROR(IF(M31="","",M31/SUMIF(#REF!,"TOTAL",M:M)),"")</f>
        <v/>
      </c>
    </row>
    <row r="32" spans="1:14" s="160" customFormat="1" ht="24" customHeight="1" x14ac:dyDescent="0.25">
      <c r="B32" s="227" t="e">
        <f>IF(#REF!=#REF!,M32,"")</f>
        <v>#REF!</v>
      </c>
      <c r="C32" s="228" t="e">
        <f>IF(#REF!="","",COUNTIF(#REF!,#REF!))</f>
        <v>#REF!</v>
      </c>
      <c r="D32" s="228" t="e">
        <f>IF(#REF!="","",IF(#REF!=#REF!,"",IF(OR(#REF!=#REF!,#REF!=#REF!,#REF!=#REF!),COUNTIFS(ORÇAMENTO!C$8:$C32,ORÇAMENTO!C32,ORÇAMENTO!#REF!,#REF!),COUNTIFS(ORÇAMENTO!$C$8:$C32,ORÇAMENTO!C32,ORÇAMENTO!#REF!,#REF!))))</f>
        <v>#REF!</v>
      </c>
      <c r="E32" s="172" t="s">
        <v>429</v>
      </c>
      <c r="F32" s="28"/>
      <c r="G32" s="28"/>
      <c r="H32" s="28" t="s">
        <v>37</v>
      </c>
      <c r="I32" s="28"/>
      <c r="J32" s="29"/>
      <c r="K32" s="28" t="str">
        <f>IF(I32="","",VLOOKUP(E32,#REF!,10,FALSE))</f>
        <v/>
      </c>
      <c r="L32" s="28"/>
      <c r="M32" s="30"/>
      <c r="N32" s="205" t="str">
        <f>IFERROR(IF(M32="","",M32/SUMIF(#REF!,"TOTAL",M:M)),"")</f>
        <v/>
      </c>
    </row>
    <row r="33" spans="1:14" ht="36.75" customHeight="1" x14ac:dyDescent="0.2">
      <c r="B33" s="171" t="e">
        <f>IF(#REF!=#REF!,M33,"")</f>
        <v>#REF!</v>
      </c>
      <c r="C33" s="167" t="e">
        <f>IF(#REF!="","",COUNTIF(#REF!,#REF!))</f>
        <v>#REF!</v>
      </c>
      <c r="D33" s="167" t="e">
        <f>IF(#REF!="","",IF(#REF!=#REF!,"",IF(OR(#REF!=#REF!,#REF!=#REF!,#REF!=#REF!),COUNTIFS(ORÇAMENTO!C$8:$C33,ORÇAMENTO!C33,ORÇAMENTO!#REF!,#REF!),COUNTIFS(ORÇAMENTO!$C$8:$C33,ORÇAMENTO!C33,ORÇAMENTO!#REF!,#REF!))))</f>
        <v>#REF!</v>
      </c>
      <c r="E33" s="174" t="s">
        <v>942</v>
      </c>
      <c r="F33" s="25" t="s">
        <v>506</v>
      </c>
      <c r="G33" s="24" t="s">
        <v>15</v>
      </c>
      <c r="H33" s="24" t="s">
        <v>507</v>
      </c>
      <c r="I33" s="26" t="s">
        <v>32</v>
      </c>
      <c r="J33" s="25">
        <v>24</v>
      </c>
      <c r="K33" s="27"/>
      <c r="L33" s="202"/>
      <c r="M33" s="27"/>
      <c r="N33" s="23" t="str">
        <f>IFERROR(IF(M33="","",M33/SUMIF(#REF!,"TOTAL",M:M)),"")</f>
        <v/>
      </c>
    </row>
    <row r="34" spans="1:14" s="6" customFormat="1" ht="35.25" customHeight="1" x14ac:dyDescent="0.2">
      <c r="A34" s="165"/>
      <c r="B34" s="171" t="e">
        <f>IF(#REF!=#REF!,M34,"")</f>
        <v>#REF!</v>
      </c>
      <c r="C34" s="167" t="e">
        <f>IF(#REF!="","",COUNTIF(#REF!,#REF!))</f>
        <v>#REF!</v>
      </c>
      <c r="D34" s="167" t="e">
        <f>IF(#REF!="","",IF(#REF!=#REF!,"",IF(OR(#REF!=#REF!,#REF!=#REF!,#REF!=#REF!),COUNTIFS(ORÇAMENTO!C$8:$C34,ORÇAMENTO!C34,ORÇAMENTO!#REF!,#REF!),COUNTIFS(ORÇAMENTO!$C$8:$C34,ORÇAMENTO!C34,ORÇAMENTO!#REF!,#REF!))))</f>
        <v>#REF!</v>
      </c>
      <c r="E34" s="174" t="s">
        <v>943</v>
      </c>
      <c r="F34" s="25" t="s">
        <v>508</v>
      </c>
      <c r="G34" s="24" t="s">
        <v>15</v>
      </c>
      <c r="H34" s="24" t="s">
        <v>509</v>
      </c>
      <c r="I34" s="26" t="s">
        <v>32</v>
      </c>
      <c r="J34" s="25">
        <v>176.05</v>
      </c>
      <c r="K34" s="27"/>
      <c r="L34" s="202"/>
      <c r="M34" s="27"/>
      <c r="N34" s="23" t="str">
        <f>IFERROR(IF(M34="","",M34/SUMIF(#REF!,"TOTAL",M:M)),"")</f>
        <v/>
      </c>
    </row>
    <row r="35" spans="1:14" s="164" customFormat="1" ht="21.75" customHeight="1" x14ac:dyDescent="0.2">
      <c r="A35" s="165"/>
      <c r="B35" s="171" t="e">
        <f>IF(#REF!=#REF!,M35,"")</f>
        <v>#REF!</v>
      </c>
      <c r="C35" s="167" t="e">
        <f>IF(#REF!="","",COUNTIF(#REF!,#REF!))</f>
        <v>#REF!</v>
      </c>
      <c r="D35" s="167" t="e">
        <f>IF(#REF!="","",IF(#REF!=#REF!,"",IF(OR(#REF!=#REF!,#REF!=#REF!,#REF!=#REF!),COUNTIFS(ORÇAMENTO!C$8:$C35,ORÇAMENTO!C35,ORÇAMENTO!#REF!,#REF!),COUNTIFS(ORÇAMENTO!$C$8:$C35,ORÇAMENTO!C35,ORÇAMENTO!#REF!,#REF!))))</f>
        <v>#REF!</v>
      </c>
      <c r="E35" s="174" t="s">
        <v>944</v>
      </c>
      <c r="F35" s="25" t="s">
        <v>728</v>
      </c>
      <c r="G35" s="24" t="s">
        <v>179</v>
      </c>
      <c r="H35" s="24" t="s">
        <v>729</v>
      </c>
      <c r="I35" s="26" t="s">
        <v>32</v>
      </c>
      <c r="J35" s="25">
        <v>180.5</v>
      </c>
      <c r="K35" s="27"/>
      <c r="L35" s="202"/>
      <c r="M35" s="27"/>
      <c r="N35" s="23" t="str">
        <f>IFERROR(IF(M35="","",M35/SUMIF(#REF!,"TOTAL",M:M)),"")</f>
        <v/>
      </c>
    </row>
    <row r="36" spans="1:14" s="164" customFormat="1" ht="36.75" customHeight="1" x14ac:dyDescent="0.2">
      <c r="A36" s="165"/>
      <c r="B36" s="171" t="e">
        <f>IF(#REF!=#REF!,M36,"")</f>
        <v>#REF!</v>
      </c>
      <c r="C36" s="167" t="e">
        <f>IF(#REF!="","",COUNTIF(#REF!,#REF!))</f>
        <v>#REF!</v>
      </c>
      <c r="D36" s="167" t="e">
        <f>IF(#REF!="","",IF(#REF!=#REF!,"",IF(OR(#REF!=#REF!,#REF!=#REF!,#REF!=#REF!),COUNTIFS(ORÇAMENTO!C$8:$C36,ORÇAMENTO!C36,ORÇAMENTO!#REF!,#REF!),COUNTIFS(ORÇAMENTO!$C$8:$C36,ORÇAMENTO!C36,ORÇAMENTO!#REF!,#REF!))))</f>
        <v>#REF!</v>
      </c>
      <c r="E36" s="174" t="s">
        <v>945</v>
      </c>
      <c r="F36" s="25" t="s">
        <v>40</v>
      </c>
      <c r="G36" s="24" t="s">
        <v>15</v>
      </c>
      <c r="H36" s="24" t="s">
        <v>41</v>
      </c>
      <c r="I36" s="26" t="s">
        <v>32</v>
      </c>
      <c r="J36" s="25">
        <v>37.21</v>
      </c>
      <c r="K36" s="27"/>
      <c r="L36" s="202"/>
      <c r="M36" s="27"/>
      <c r="N36" s="23" t="str">
        <f>IFERROR(IF(M36="","",M36/SUMIF(#REF!,"TOTAL",M:M)),"")</f>
        <v/>
      </c>
    </row>
    <row r="37" spans="1:14" s="164" customFormat="1" ht="15" x14ac:dyDescent="0.2">
      <c r="A37" s="165"/>
      <c r="B37" s="171" t="e">
        <f>IF(#REF!=#REF!,M37,"")</f>
        <v>#REF!</v>
      </c>
      <c r="C37" s="167" t="e">
        <f>IF(#REF!="","",COUNTIF(#REF!,#REF!))</f>
        <v>#REF!</v>
      </c>
      <c r="D37" s="167" t="e">
        <f>IF(#REF!="","",IF(#REF!=#REF!,"",IF(OR(#REF!=#REF!,#REF!=#REF!,#REF!=#REF!),COUNTIFS(ORÇAMENTO!C$8:$C37,ORÇAMENTO!C37,ORÇAMENTO!#REF!,#REF!),COUNTIFS(ORÇAMENTO!$C$8:$C37,ORÇAMENTO!C37,ORÇAMENTO!#REF!,#REF!))))</f>
        <v>#REF!</v>
      </c>
      <c r="E37" s="239" t="s">
        <v>946</v>
      </c>
      <c r="F37" s="240" t="s">
        <v>1605</v>
      </c>
      <c r="G37" s="241" t="s">
        <v>17</v>
      </c>
      <c r="H37" s="241" t="s">
        <v>502</v>
      </c>
      <c r="I37" s="242" t="s">
        <v>503</v>
      </c>
      <c r="J37" s="240">
        <f>J36*65</f>
        <v>2418.65</v>
      </c>
      <c r="K37" s="245"/>
      <c r="L37" s="244"/>
      <c r="M37" s="245"/>
      <c r="N37" s="246" t="str">
        <f>IFERROR(IF(M37="","",M37/SUMIF(#REF!,"TOTAL",M:M)),"")</f>
        <v/>
      </c>
    </row>
    <row r="38" spans="1:14" s="6" customFormat="1" ht="15" x14ac:dyDescent="0.2">
      <c r="A38" s="165"/>
      <c r="B38" s="171" t="e">
        <f>IF(#REF!=#REF!,M38,"")</f>
        <v>#REF!</v>
      </c>
      <c r="C38" s="167" t="e">
        <f>IF(#REF!="","",COUNTIF(#REF!,#REF!))</f>
        <v>#REF!</v>
      </c>
      <c r="D38" s="167" t="e">
        <f>IF(#REF!="","",IF(#REF!=#REF!,"",IF(OR(#REF!=#REF!,#REF!=#REF!,#REF!=#REF!),COUNTIFS(ORÇAMENTO!C$8:$C38,ORÇAMENTO!C38,ORÇAMENTO!#REF!,#REF!),COUNTIFS(ORÇAMENTO!$C$8:$C38,ORÇAMENTO!C38,ORÇAMENTO!#REF!,#REF!))))</f>
        <v>#REF!</v>
      </c>
      <c r="E38" s="239" t="s">
        <v>947</v>
      </c>
      <c r="F38" s="240" t="s">
        <v>1724</v>
      </c>
      <c r="G38" s="241" t="s">
        <v>17</v>
      </c>
      <c r="H38" s="241" t="s">
        <v>730</v>
      </c>
      <c r="I38" s="242" t="s">
        <v>498</v>
      </c>
      <c r="J38" s="240">
        <f>J36*2.2</f>
        <v>81.862000000000009</v>
      </c>
      <c r="K38" s="245"/>
      <c r="L38" s="244"/>
      <c r="M38" s="245"/>
      <c r="N38" s="246" t="str">
        <f>IFERROR(IF(M38="","",M38/SUMIF(#REF!,"TOTAL",M:M)),"")</f>
        <v/>
      </c>
    </row>
    <row r="39" spans="1:14" s="160" customFormat="1" ht="24" customHeight="1" x14ac:dyDescent="0.25">
      <c r="B39" s="227" t="e">
        <f>IF(#REF!=#REF!,M39,"")</f>
        <v>#REF!</v>
      </c>
      <c r="C39" s="228" t="e">
        <f>IF(#REF!="","",COUNTIF(#REF!,#REF!))</f>
        <v>#REF!</v>
      </c>
      <c r="D39" s="228" t="e">
        <f>IF(#REF!="","",IF(#REF!=#REF!,"",IF(OR(#REF!=#REF!,#REF!=#REF!,#REF!=#REF!),COUNTIFS(ORÇAMENTO!C$8:$C39,ORÇAMENTO!C39,ORÇAMENTO!#REF!,#REF!),COUNTIFS(ORÇAMENTO!$C$8:$C39,ORÇAMENTO!C39,ORÇAMENTO!#REF!,#REF!))))</f>
        <v>#REF!</v>
      </c>
      <c r="E39" s="172" t="s">
        <v>430</v>
      </c>
      <c r="F39" s="28"/>
      <c r="G39" s="28"/>
      <c r="H39" s="28" t="s">
        <v>1740</v>
      </c>
      <c r="I39" s="28"/>
      <c r="J39" s="29"/>
      <c r="K39" s="28" t="str">
        <f>IF(I39="","",VLOOKUP(E39,#REF!,10,FALSE))</f>
        <v/>
      </c>
      <c r="L39" s="28"/>
      <c r="M39" s="30"/>
      <c r="N39" s="205" t="str">
        <f>IFERROR(IF(M39="","",M39/SUMIF(#REF!,"TOTAL",M:M)),"")</f>
        <v/>
      </c>
    </row>
    <row r="40" spans="1:14" s="6" customFormat="1" ht="15" x14ac:dyDescent="0.2">
      <c r="A40" s="165"/>
      <c r="B40" s="171" t="e">
        <f>IF(#REF!=#REF!,M40,"")</f>
        <v>#REF!</v>
      </c>
      <c r="C40" s="167" t="e">
        <f>IF(#REF!="","",COUNTIF(#REF!,#REF!))</f>
        <v>#REF!</v>
      </c>
      <c r="D40" s="167" t="e">
        <f>IF(#REF!="","",IF(#REF!=#REF!,"",IF(OR(#REF!=#REF!,#REF!=#REF!,#REF!=#REF!),COUNTIFS(ORÇAMENTO!C$8:$C40,ORÇAMENTO!C40,ORÇAMENTO!#REF!,#REF!),COUNTIFS(ORÇAMENTO!$C$8:$C40,ORÇAMENTO!C40,ORÇAMENTO!#REF!,#REF!))))</f>
        <v>#REF!</v>
      </c>
      <c r="E40" s="174" t="s">
        <v>948</v>
      </c>
      <c r="F40" s="25" t="s">
        <v>731</v>
      </c>
      <c r="G40" s="24" t="s">
        <v>15</v>
      </c>
      <c r="H40" s="24" t="s">
        <v>732</v>
      </c>
      <c r="I40" s="26" t="s">
        <v>32</v>
      </c>
      <c r="J40" s="25">
        <v>38.450000000000003</v>
      </c>
      <c r="K40" s="202"/>
      <c r="L40" s="202"/>
      <c r="M40" s="27"/>
      <c r="N40" s="23" t="str">
        <f>IFERROR(IF(M40="","",M40/SUMIF(#REF!,"TOTAL",M:M)),"")</f>
        <v/>
      </c>
    </row>
    <row r="41" spans="1:14" s="6" customFormat="1" ht="15" x14ac:dyDescent="0.2">
      <c r="A41" s="165"/>
      <c r="B41" s="171" t="e">
        <f>IF(#REF!=#REF!,M41,"")</f>
        <v>#REF!</v>
      </c>
      <c r="C41" s="167" t="e">
        <f>IF(#REF!="","",COUNTIF(#REF!,#REF!))</f>
        <v>#REF!</v>
      </c>
      <c r="D41" s="167" t="e">
        <f>IF(#REF!="","",IF(#REF!=#REF!,"",IF(OR(#REF!=#REF!,#REF!=#REF!,#REF!=#REF!),COUNTIFS(ORÇAMENTO!C$8:$C41,ORÇAMENTO!C41,ORÇAMENTO!#REF!,#REF!),COUNTIFS(ORÇAMENTO!$C$8:$C41,ORÇAMENTO!C41,ORÇAMENTO!#REF!,#REF!))))</f>
        <v>#REF!</v>
      </c>
      <c r="E41" s="174" t="s">
        <v>949</v>
      </c>
      <c r="F41" s="25" t="s">
        <v>38</v>
      </c>
      <c r="G41" s="24" t="s">
        <v>15</v>
      </c>
      <c r="H41" s="24" t="s">
        <v>39</v>
      </c>
      <c r="I41" s="26" t="s">
        <v>32</v>
      </c>
      <c r="J41" s="25">
        <v>13.55</v>
      </c>
      <c r="K41" s="203"/>
      <c r="L41" s="202"/>
      <c r="M41" s="27"/>
      <c r="N41" s="23" t="str">
        <f>IFERROR(IF(M41="","",M41/SUMIF(#REF!,"TOTAL",M:M)),"")</f>
        <v/>
      </c>
    </row>
    <row r="42" spans="1:14" ht="36" customHeight="1" x14ac:dyDescent="0.2">
      <c r="B42" s="171" t="e">
        <f>IF(#REF!=#REF!,M42,"")</f>
        <v>#REF!</v>
      </c>
      <c r="C42" s="167" t="e">
        <f>IF(#REF!="","",COUNTIF(#REF!,#REF!))</f>
        <v>#REF!</v>
      </c>
      <c r="D42" s="167" t="e">
        <f>IF(#REF!="","",IF(#REF!=#REF!,"",IF(OR(#REF!=#REF!,#REF!=#REF!,#REF!=#REF!),COUNTIFS(ORÇAMENTO!C$8:$C42,ORÇAMENTO!C42,ORÇAMENTO!#REF!,#REF!),COUNTIFS(ORÇAMENTO!$C$8:$C42,ORÇAMENTO!C42,ORÇAMENTO!#REF!,#REF!))))</f>
        <v>#REF!</v>
      </c>
      <c r="E42" s="174" t="s">
        <v>950</v>
      </c>
      <c r="F42" s="25" t="s">
        <v>40</v>
      </c>
      <c r="G42" s="24" t="s">
        <v>15</v>
      </c>
      <c r="H42" s="24" t="s">
        <v>41</v>
      </c>
      <c r="I42" s="26" t="s">
        <v>32</v>
      </c>
      <c r="J42" s="25">
        <v>24.9</v>
      </c>
      <c r="K42" s="202"/>
      <c r="L42" s="202"/>
      <c r="M42" s="27"/>
      <c r="N42" s="23" t="str">
        <f>IFERROR(IF(M42="","",M42/SUMIF(#REF!,"TOTAL",M:M)),"")</f>
        <v/>
      </c>
    </row>
    <row r="43" spans="1:14" ht="15" x14ac:dyDescent="0.2">
      <c r="B43" s="171" t="e">
        <f>IF(#REF!=#REF!,M43,"")</f>
        <v>#REF!</v>
      </c>
      <c r="C43" s="167" t="e">
        <f>IF(#REF!="","",COUNTIF(#REF!,#REF!))</f>
        <v>#REF!</v>
      </c>
      <c r="D43" s="167" t="e">
        <f>IF(#REF!="","",IF(#REF!=#REF!,"",IF(OR(#REF!=#REF!,#REF!=#REF!,#REF!=#REF!),COUNTIFS(ORÇAMENTO!C$8:$C43,ORÇAMENTO!C43,ORÇAMENTO!#REF!,#REF!),COUNTIFS(ORÇAMENTO!$C$8:$C43,ORÇAMENTO!C43,ORÇAMENTO!#REF!,#REF!))))</f>
        <v>#REF!</v>
      </c>
      <c r="E43" s="239" t="s">
        <v>951</v>
      </c>
      <c r="F43" s="240" t="s">
        <v>1613</v>
      </c>
      <c r="G43" s="241" t="s">
        <v>17</v>
      </c>
      <c r="H43" s="241" t="s">
        <v>730</v>
      </c>
      <c r="I43" s="242" t="s">
        <v>498</v>
      </c>
      <c r="J43" s="240">
        <v>24.9</v>
      </c>
      <c r="K43" s="244"/>
      <c r="L43" s="244"/>
      <c r="M43" s="245"/>
      <c r="N43" s="246" t="str">
        <f>IFERROR(IF(M43="","",M43/SUMIF(#REF!,"TOTAL",M:M)),"")</f>
        <v/>
      </c>
    </row>
    <row r="44" spans="1:14" s="160" customFormat="1" ht="24" customHeight="1" x14ac:dyDescent="0.25">
      <c r="B44" s="227" t="e">
        <f>IF(#REF!=#REF!,M44,"")</f>
        <v>#REF!</v>
      </c>
      <c r="C44" s="228" t="e">
        <f>IF(#REF!="","",COUNTIF(#REF!,#REF!))</f>
        <v>#REF!</v>
      </c>
      <c r="D44" s="228" t="e">
        <f>IF(#REF!="","",IF(#REF!=#REF!,"",IF(OR(#REF!=#REF!,#REF!=#REF!,#REF!=#REF!),COUNTIFS(ORÇAMENTO!C$8:$C44,ORÇAMENTO!C44,ORÇAMENTO!#REF!,#REF!),COUNTIFS(ORÇAMENTO!$C$8:$C44,ORÇAMENTO!C44,ORÇAMENTO!#REF!,#REF!))))</f>
        <v>#REF!</v>
      </c>
      <c r="E44" s="172" t="s">
        <v>431</v>
      </c>
      <c r="F44" s="28"/>
      <c r="G44" s="28"/>
      <c r="H44" s="28" t="s">
        <v>42</v>
      </c>
      <c r="I44" s="28"/>
      <c r="J44" s="29"/>
      <c r="K44" s="28" t="str">
        <f>IF(I44="","",VLOOKUP(E44,#REF!,10,FALSE))</f>
        <v/>
      </c>
      <c r="L44" s="28"/>
      <c r="M44" s="30"/>
      <c r="N44" s="205" t="str">
        <f>IFERROR(IF(M44="","",M44/SUMIF(#REF!,"TOTAL",M:M)),"")</f>
        <v/>
      </c>
    </row>
    <row r="45" spans="1:14" s="160" customFormat="1" ht="45" x14ac:dyDescent="0.25">
      <c r="B45" s="227" t="e">
        <f>IF(#REF!=#REF!,M45,"")</f>
        <v>#REF!</v>
      </c>
      <c r="C45" s="228" t="e">
        <f>IF(#REF!="","",COUNTIF(#REF!,#REF!))</f>
        <v>#REF!</v>
      </c>
      <c r="D45" s="228" t="e">
        <f>IF(#REF!="","",IF(#REF!=#REF!,"",IF(OR(#REF!=#REF!,#REF!=#REF!,#REF!=#REF!),COUNTIFS(ORÇAMENTO!C$8:$C45,ORÇAMENTO!C45,ORÇAMENTO!#REF!,#REF!),COUNTIFS(ORÇAMENTO!$C$8:$C45,ORÇAMENTO!C45,ORÇAMENTO!#REF!,#REF!))))</f>
        <v>#REF!</v>
      </c>
      <c r="E45" s="173" t="s">
        <v>952</v>
      </c>
      <c r="F45" s="21"/>
      <c r="G45" s="20"/>
      <c r="H45" s="20" t="s">
        <v>510</v>
      </c>
      <c r="I45" s="159"/>
      <c r="J45" s="21"/>
      <c r="K45" s="22"/>
      <c r="L45" s="22"/>
      <c r="M45" s="22"/>
      <c r="N45" s="23" t="str">
        <f>IFERROR(IF(M45="","",M45/SUMIF(#REF!,"TOTAL",M:M)),"")</f>
        <v/>
      </c>
    </row>
    <row r="46" spans="1:14" ht="45" x14ac:dyDescent="0.2">
      <c r="B46" s="171" t="e">
        <f>IF(#REF!=#REF!,M46,"")</f>
        <v>#REF!</v>
      </c>
      <c r="C46" s="167" t="e">
        <f>IF(#REF!="","",COUNTIF(#REF!,#REF!))</f>
        <v>#REF!</v>
      </c>
      <c r="D46" s="167" t="e">
        <f>IF(#REF!="","",IF(#REF!=#REF!,"",IF(OR(#REF!=#REF!,#REF!=#REF!,#REF!=#REF!),COUNTIFS(ORÇAMENTO!C$8:$C46,ORÇAMENTO!C46,ORÇAMENTO!#REF!,#REF!),COUNTIFS(ORÇAMENTO!$C$8:$C46,ORÇAMENTO!C46,ORÇAMENTO!#REF!,#REF!))))</f>
        <v>#REF!</v>
      </c>
      <c r="E46" s="174" t="s">
        <v>926</v>
      </c>
      <c r="F46" s="25" t="s">
        <v>1614</v>
      </c>
      <c r="G46" s="24" t="s">
        <v>17</v>
      </c>
      <c r="H46" s="24" t="s">
        <v>510</v>
      </c>
      <c r="I46" s="26" t="s">
        <v>501</v>
      </c>
      <c r="J46" s="25">
        <v>568</v>
      </c>
      <c r="K46" s="27"/>
      <c r="L46" s="202"/>
      <c r="M46" s="27"/>
      <c r="N46" s="23" t="str">
        <f>IFERROR(IF(M46="","",M46/SUMIF(#REF!,"TOTAL",M:M)),"")</f>
        <v/>
      </c>
    </row>
    <row r="47" spans="1:14" s="160" customFormat="1" ht="17.25" customHeight="1" x14ac:dyDescent="0.25">
      <c r="B47" s="227" t="e">
        <f>IF(#REF!=#REF!,M47,"")</f>
        <v>#REF!</v>
      </c>
      <c r="C47" s="228" t="e">
        <f>IF(#REF!="","",COUNTIF(#REF!,#REF!))</f>
        <v>#REF!</v>
      </c>
      <c r="D47" s="228" t="e">
        <f>IF(#REF!="","",IF(#REF!=#REF!,"",IF(OR(#REF!=#REF!,#REF!=#REF!,#REF!=#REF!),COUNTIFS(ORÇAMENTO!C$8:$C47,ORÇAMENTO!C47,ORÇAMENTO!#REF!,#REF!),COUNTIFS(ORÇAMENTO!$C$8:$C47,ORÇAMENTO!C47,ORÇAMENTO!#REF!,#REF!))))</f>
        <v>#REF!</v>
      </c>
      <c r="E47" s="173" t="s">
        <v>953</v>
      </c>
      <c r="F47" s="21"/>
      <c r="G47" s="20"/>
      <c r="H47" s="20" t="s">
        <v>43</v>
      </c>
      <c r="I47" s="159"/>
      <c r="J47" s="21"/>
      <c r="K47" s="22"/>
      <c r="L47" s="204"/>
      <c r="M47" s="22"/>
      <c r="N47" s="23" t="str">
        <f>IFERROR(IF(M47="","",M47/SUMIF(#REF!,"TOTAL",M:M)),"")</f>
        <v/>
      </c>
    </row>
    <row r="48" spans="1:14" s="6" customFormat="1" ht="30" x14ac:dyDescent="0.2">
      <c r="A48" s="165"/>
      <c r="B48" s="171" t="e">
        <f>IF(#REF!=#REF!,M48,"")</f>
        <v>#REF!</v>
      </c>
      <c r="C48" s="167" t="e">
        <f>IF(#REF!="","",COUNTIF(#REF!,#REF!))</f>
        <v>#REF!</v>
      </c>
      <c r="D48" s="167" t="e">
        <f>IF(#REF!="","",IF(#REF!=#REF!,"",IF(OR(#REF!=#REF!,#REF!=#REF!,#REF!=#REF!),COUNTIFS(ORÇAMENTO!C$8:$C48,ORÇAMENTO!C48,ORÇAMENTO!#REF!,#REF!),COUNTIFS(ORÇAMENTO!$C$8:$C48,ORÇAMENTO!C48,ORÇAMENTO!#REF!,#REF!))))</f>
        <v>#REF!</v>
      </c>
      <c r="E48" s="173" t="s">
        <v>954</v>
      </c>
      <c r="F48" s="25" t="s">
        <v>511</v>
      </c>
      <c r="G48" s="24" t="s">
        <v>15</v>
      </c>
      <c r="H48" s="24" t="s">
        <v>512</v>
      </c>
      <c r="I48" s="26" t="s">
        <v>16</v>
      </c>
      <c r="J48" s="25">
        <v>86</v>
      </c>
      <c r="K48" s="25"/>
      <c r="L48" s="202"/>
      <c r="M48" s="27"/>
      <c r="N48" s="23" t="str">
        <f>IFERROR(IF(M48="","",M48/SUMIF(#REF!,"TOTAL",M:M)),"")</f>
        <v/>
      </c>
    </row>
    <row r="49" spans="1:14" s="6" customFormat="1" ht="30" x14ac:dyDescent="0.2">
      <c r="A49" s="165"/>
      <c r="B49" s="171" t="e">
        <f>IF(#REF!=#REF!,M49,"")</f>
        <v>#REF!</v>
      </c>
      <c r="C49" s="167" t="e">
        <f>IF(#REF!="","",COUNTIF(#REF!,#REF!))</f>
        <v>#REF!</v>
      </c>
      <c r="D49" s="167" t="e">
        <f>IF(#REF!="","",IF(#REF!=#REF!,"",IF(OR(#REF!=#REF!,#REF!=#REF!,#REF!=#REF!),COUNTIFS(ORÇAMENTO!C$8:$C49,ORÇAMENTO!C49,ORÇAMENTO!#REF!,#REF!),COUNTIFS(ORÇAMENTO!$C$8:$C49,ORÇAMENTO!C49,ORÇAMENTO!#REF!,#REF!))))</f>
        <v>#REF!</v>
      </c>
      <c r="E49" s="174" t="s">
        <v>955</v>
      </c>
      <c r="F49" s="25" t="s">
        <v>733</v>
      </c>
      <c r="G49" s="24" t="s">
        <v>15</v>
      </c>
      <c r="H49" s="24" t="s">
        <v>734</v>
      </c>
      <c r="I49" s="26" t="s">
        <v>16</v>
      </c>
      <c r="J49" s="25">
        <v>155</v>
      </c>
      <c r="K49" s="27"/>
      <c r="L49" s="202"/>
      <c r="M49" s="27"/>
      <c r="N49" s="23" t="str">
        <f>IFERROR(IF(M49="","",M49/SUMIF(#REF!,"TOTAL",M:M)),"")</f>
        <v/>
      </c>
    </row>
    <row r="50" spans="1:14" s="160" customFormat="1" ht="15" x14ac:dyDescent="0.25">
      <c r="B50" s="227" t="e">
        <f>IF(#REF!=#REF!,M50,"")</f>
        <v>#REF!</v>
      </c>
      <c r="C50" s="228" t="e">
        <f>IF(#REF!="","",COUNTIF(#REF!,#REF!))</f>
        <v>#REF!</v>
      </c>
      <c r="D50" s="228" t="e">
        <f>IF(#REF!="","",IF(#REF!=#REF!,"",IF(OR(#REF!=#REF!,#REF!=#REF!,#REF!=#REF!),COUNTIFS(ORÇAMENTO!C$8:$C50,ORÇAMENTO!C50,ORÇAMENTO!#REF!,#REF!),COUNTIFS(ORÇAMENTO!$C$8:$C50,ORÇAMENTO!C50,ORÇAMENTO!#REF!,#REF!))))</f>
        <v>#REF!</v>
      </c>
      <c r="E50" s="173" t="s">
        <v>956</v>
      </c>
      <c r="F50" s="21"/>
      <c r="G50" s="20"/>
      <c r="H50" s="20" t="s">
        <v>44</v>
      </c>
      <c r="I50" s="159"/>
      <c r="J50" s="21"/>
      <c r="K50" s="22"/>
      <c r="L50" s="204"/>
      <c r="M50" s="22"/>
      <c r="N50" s="23" t="str">
        <f>IFERROR(IF(M50="","",M50/SUMIF(#REF!,"TOTAL",M:M)),"")</f>
        <v/>
      </c>
    </row>
    <row r="51" spans="1:14" ht="30" x14ac:dyDescent="0.2">
      <c r="B51" s="171" t="e">
        <f>IF(#REF!=#REF!,M51,"")</f>
        <v>#REF!</v>
      </c>
      <c r="C51" s="167" t="e">
        <f>IF(#REF!="","",COUNTIF(#REF!,#REF!))</f>
        <v>#REF!</v>
      </c>
      <c r="D51" s="167" t="e">
        <f>IF(#REF!="","",IF(#REF!=#REF!,"",IF(OR(#REF!=#REF!,#REF!=#REF!,#REF!=#REF!),COUNTIFS(ORÇAMENTO!C$8:$C51,ORÇAMENTO!C51,ORÇAMENTO!#REF!,#REF!),COUNTIFS(ORÇAMENTO!$C$8:$C51,ORÇAMENTO!C51,ORÇAMENTO!#REF!,#REF!))))</f>
        <v>#REF!</v>
      </c>
      <c r="E51" s="174" t="s">
        <v>957</v>
      </c>
      <c r="F51" s="25" t="s">
        <v>513</v>
      </c>
      <c r="G51" s="24" t="s">
        <v>15</v>
      </c>
      <c r="H51" s="24" t="s">
        <v>514</v>
      </c>
      <c r="I51" s="26" t="s">
        <v>45</v>
      </c>
      <c r="J51" s="25">
        <v>13</v>
      </c>
      <c r="K51" s="27"/>
      <c r="L51" s="202"/>
      <c r="M51" s="27"/>
      <c r="N51" s="23" t="str">
        <f>IFERROR(IF(M51="","",M51/SUMIF(#REF!,"TOTAL",M:M)),"")</f>
        <v/>
      </c>
    </row>
    <row r="52" spans="1:14" s="164" customFormat="1" ht="30" x14ac:dyDescent="0.2">
      <c r="A52" s="165"/>
      <c r="B52" s="171" t="e">
        <f>IF(#REF!=#REF!,M52,"")</f>
        <v>#REF!</v>
      </c>
      <c r="C52" s="167" t="e">
        <f>IF(#REF!="","",COUNTIF(#REF!,#REF!))</f>
        <v>#REF!</v>
      </c>
      <c r="D52" s="167" t="e">
        <f>IF(#REF!="","",IF(#REF!=#REF!,"",IF(OR(#REF!=#REF!,#REF!=#REF!,#REF!=#REF!),COUNTIFS(ORÇAMENTO!C$8:$C52,ORÇAMENTO!C52,ORÇAMENTO!#REF!,#REF!),COUNTIFS(ORÇAMENTO!$C$8:$C52,ORÇAMENTO!C52,ORÇAMENTO!#REF!,#REF!))))</f>
        <v>#REF!</v>
      </c>
      <c r="E52" s="174" t="s">
        <v>958</v>
      </c>
      <c r="F52" s="25" t="s">
        <v>515</v>
      </c>
      <c r="G52" s="24" t="s">
        <v>15</v>
      </c>
      <c r="H52" s="24" t="s">
        <v>516</v>
      </c>
      <c r="I52" s="26" t="s">
        <v>45</v>
      </c>
      <c r="J52" s="25">
        <v>999</v>
      </c>
      <c r="K52" s="27"/>
      <c r="L52" s="202"/>
      <c r="M52" s="27"/>
      <c r="N52" s="23" t="str">
        <f>IFERROR(IF(M52="","",M52/SUMIF(#REF!,"TOTAL",M:M)),"")</f>
        <v/>
      </c>
    </row>
    <row r="53" spans="1:14" s="6" customFormat="1" ht="30" x14ac:dyDescent="0.2">
      <c r="A53" s="165"/>
      <c r="B53" s="171" t="e">
        <f>IF(#REF!=#REF!,M53,"")</f>
        <v>#REF!</v>
      </c>
      <c r="C53" s="167" t="e">
        <f>IF(#REF!="","",COUNTIF(#REF!,#REF!))</f>
        <v>#REF!</v>
      </c>
      <c r="D53" s="167" t="e">
        <f>IF(#REF!="","",IF(#REF!=#REF!,"",IF(OR(#REF!=#REF!,#REF!=#REF!,#REF!=#REF!),COUNTIFS(ORÇAMENTO!C$8:$C53,ORÇAMENTO!C53,ORÇAMENTO!#REF!,#REF!),COUNTIFS(ORÇAMENTO!$C$8:$C53,ORÇAMENTO!C53,ORÇAMENTO!#REF!,#REF!))))</f>
        <v>#REF!</v>
      </c>
      <c r="E53" s="173" t="s">
        <v>959</v>
      </c>
      <c r="F53" s="25" t="s">
        <v>517</v>
      </c>
      <c r="G53" s="24" t="s">
        <v>15</v>
      </c>
      <c r="H53" s="24" t="s">
        <v>518</v>
      </c>
      <c r="I53" s="26" t="s">
        <v>45</v>
      </c>
      <c r="J53" s="25">
        <v>60</v>
      </c>
      <c r="K53" s="25"/>
      <c r="L53" s="202"/>
      <c r="M53" s="27"/>
      <c r="N53" s="23" t="str">
        <f>IFERROR(IF(M53="","",M53/SUMIF(#REF!,"TOTAL",M:M)),"")</f>
        <v/>
      </c>
    </row>
    <row r="54" spans="1:14" s="6" customFormat="1" ht="15" x14ac:dyDescent="0.2">
      <c r="A54" s="165"/>
      <c r="B54" s="171" t="e">
        <f>IF(#REF!=#REF!,M54,"")</f>
        <v>#REF!</v>
      </c>
      <c r="C54" s="167" t="e">
        <f>IF(#REF!="","",COUNTIF(#REF!,#REF!))</f>
        <v>#REF!</v>
      </c>
      <c r="D54" s="167" t="e">
        <f>IF(#REF!="","",IF(#REF!=#REF!,"",IF(OR(#REF!=#REF!,#REF!=#REF!,#REF!=#REF!),COUNTIFS(ORÇAMENTO!C$8:$C54,ORÇAMENTO!C54,ORÇAMENTO!#REF!,#REF!),COUNTIFS(ORÇAMENTO!$C$8:$C54,ORÇAMENTO!C54,ORÇAMENTO!#REF!,#REF!))))</f>
        <v>#REF!</v>
      </c>
      <c r="E54" s="174" t="s">
        <v>960</v>
      </c>
      <c r="F54" s="25" t="s">
        <v>1615</v>
      </c>
      <c r="G54" s="24" t="s">
        <v>17</v>
      </c>
      <c r="H54" s="24" t="s">
        <v>519</v>
      </c>
      <c r="I54" s="26" t="s">
        <v>45</v>
      </c>
      <c r="J54" s="25">
        <v>341</v>
      </c>
      <c r="K54" s="27"/>
      <c r="L54" s="202"/>
      <c r="M54" s="27"/>
      <c r="N54" s="23" t="str">
        <f>IFERROR(IF(M54="","",M54/SUMIF(#REF!,"TOTAL",M:M)),"")</f>
        <v/>
      </c>
    </row>
    <row r="55" spans="1:14" ht="15" x14ac:dyDescent="0.2">
      <c r="B55" s="171" t="e">
        <f>IF(#REF!=#REF!,M55,"")</f>
        <v>#REF!</v>
      </c>
      <c r="C55" s="167" t="e">
        <f>IF(#REF!="","",COUNTIF(#REF!,#REF!))</f>
        <v>#REF!</v>
      </c>
      <c r="D55" s="167" t="e">
        <f>IF(#REF!="","",IF(#REF!=#REF!,"",IF(OR(#REF!=#REF!,#REF!=#REF!,#REF!=#REF!),COUNTIFS(ORÇAMENTO!C$8:$C55,ORÇAMENTO!C55,ORÇAMENTO!#REF!,#REF!),COUNTIFS(ORÇAMENTO!$C$8:$C55,ORÇAMENTO!C55,ORÇAMENTO!#REF!,#REF!))))</f>
        <v>#REF!</v>
      </c>
      <c r="E55" s="174" t="s">
        <v>961</v>
      </c>
      <c r="F55" s="25" t="s">
        <v>1616</v>
      </c>
      <c r="G55" s="24" t="s">
        <v>17</v>
      </c>
      <c r="H55" s="24" t="s">
        <v>520</v>
      </c>
      <c r="I55" s="26" t="s">
        <v>45</v>
      </c>
      <c r="J55" s="25">
        <v>1183</v>
      </c>
      <c r="K55" s="27"/>
      <c r="L55" s="202"/>
      <c r="M55" s="27"/>
      <c r="N55" s="23" t="str">
        <f>IFERROR(IF(M55="","",M55/SUMIF(#REF!,"TOTAL",M:M)),"")</f>
        <v/>
      </c>
    </row>
    <row r="56" spans="1:14" s="160" customFormat="1" ht="15" x14ac:dyDescent="0.25">
      <c r="B56" s="227" t="e">
        <f>IF(#REF!=#REF!,M56,"")</f>
        <v>#REF!</v>
      </c>
      <c r="C56" s="228" t="e">
        <f>IF(#REF!="","",COUNTIF(#REF!,#REF!))</f>
        <v>#REF!</v>
      </c>
      <c r="D56" s="228" t="e">
        <f>IF(#REF!="","",IF(#REF!=#REF!,"",IF(OR(#REF!=#REF!,#REF!=#REF!,#REF!=#REF!),COUNTIFS(ORÇAMENTO!C$8:$C56,ORÇAMENTO!C56,ORÇAMENTO!#REF!,#REF!),COUNTIFS(ORÇAMENTO!$C$8:$C56,ORÇAMENTO!C56,ORÇAMENTO!#REF!,#REF!))))</f>
        <v>#REF!</v>
      </c>
      <c r="E56" s="173" t="s">
        <v>962</v>
      </c>
      <c r="F56" s="21"/>
      <c r="G56" s="20"/>
      <c r="H56" s="20" t="s">
        <v>46</v>
      </c>
      <c r="I56" s="159"/>
      <c r="J56" s="21"/>
      <c r="K56" s="22"/>
      <c r="L56" s="204"/>
      <c r="M56" s="22"/>
      <c r="N56" s="23" t="str">
        <f>IFERROR(IF(M56="","",M56/SUMIF(#REF!,"TOTAL",M:M)),"")</f>
        <v/>
      </c>
    </row>
    <row r="57" spans="1:14" ht="15" x14ac:dyDescent="0.2">
      <c r="B57" s="171" t="e">
        <f>IF(#REF!=#REF!,M57,"")</f>
        <v>#REF!</v>
      </c>
      <c r="C57" s="167" t="e">
        <f>IF(#REF!="","",COUNTIF(#REF!,#REF!))</f>
        <v>#REF!</v>
      </c>
      <c r="D57" s="167" t="e">
        <f>IF(#REF!="","",IF(#REF!=#REF!,"",IF(OR(#REF!=#REF!,#REF!=#REF!,#REF!=#REF!),COUNTIFS(ORÇAMENTO!C$8:$C57,ORÇAMENTO!C57,ORÇAMENTO!#REF!,#REF!),COUNTIFS(ORÇAMENTO!$C$8:$C57,ORÇAMENTO!C57,ORÇAMENTO!#REF!,#REF!))))</f>
        <v>#REF!</v>
      </c>
      <c r="E57" s="174" t="s">
        <v>963</v>
      </c>
      <c r="F57" s="25" t="s">
        <v>735</v>
      </c>
      <c r="G57" s="24" t="s">
        <v>15</v>
      </c>
      <c r="H57" s="24" t="s">
        <v>736</v>
      </c>
      <c r="I57" s="26" t="s">
        <v>32</v>
      </c>
      <c r="J57" s="25">
        <v>24</v>
      </c>
      <c r="K57" s="27"/>
      <c r="L57" s="202"/>
      <c r="M57" s="27"/>
      <c r="N57" s="23" t="str">
        <f>IFERROR(IF(M57="","",M57/SUMIF(#REF!,"TOTAL",M:M)),"")</f>
        <v/>
      </c>
    </row>
    <row r="58" spans="1:14" s="6" customFormat="1" ht="30" x14ac:dyDescent="0.2">
      <c r="A58" s="165"/>
      <c r="B58" s="171" t="e">
        <f>IF(#REF!=#REF!,M58,"")</f>
        <v>#REF!</v>
      </c>
      <c r="C58" s="167" t="e">
        <f>IF(#REF!="","",COUNTIF(#REF!,#REF!))</f>
        <v>#REF!</v>
      </c>
      <c r="D58" s="167" t="e">
        <f>IF(#REF!="","",IF(#REF!=#REF!,"",IF(OR(#REF!=#REF!,#REF!=#REF!,#REF!=#REF!),COUNTIFS(ORÇAMENTO!C$8:$C58,ORÇAMENTO!C58,ORÇAMENTO!#REF!,#REF!),COUNTIFS(ORÇAMENTO!$C$8:$C58,ORÇAMENTO!C58,ORÇAMENTO!#REF!,#REF!))))</f>
        <v>#REF!</v>
      </c>
      <c r="E58" s="173" t="s">
        <v>964</v>
      </c>
      <c r="F58" s="25" t="s">
        <v>521</v>
      </c>
      <c r="G58" s="24" t="s">
        <v>15</v>
      </c>
      <c r="H58" s="24" t="s">
        <v>522</v>
      </c>
      <c r="I58" s="26" t="s">
        <v>16</v>
      </c>
      <c r="J58" s="25">
        <v>40.840000000000003</v>
      </c>
      <c r="K58" s="25"/>
      <c r="L58" s="202"/>
      <c r="M58" s="27"/>
      <c r="N58" s="23" t="str">
        <f>IFERROR(IF(M58="","",M58/SUMIF(#REF!,"TOTAL",M:M)),"")</f>
        <v/>
      </c>
    </row>
    <row r="59" spans="1:14" s="160" customFormat="1" ht="15" x14ac:dyDescent="0.25">
      <c r="B59" s="227" t="e">
        <f>IF(#REF!=#REF!,M59,"")</f>
        <v>#REF!</v>
      </c>
      <c r="C59" s="228" t="e">
        <f>IF(#REF!="","",COUNTIF(#REF!,#REF!))</f>
        <v>#REF!</v>
      </c>
      <c r="D59" s="228" t="e">
        <f>IF(#REF!="","",IF(#REF!=#REF!,"",IF(OR(#REF!=#REF!,#REF!=#REF!,#REF!=#REF!),COUNTIFS(ORÇAMENTO!C$8:$C59,ORÇAMENTO!C59,ORÇAMENTO!#REF!,#REF!),COUNTIFS(ORÇAMENTO!$C$8:$C59,ORÇAMENTO!C59,ORÇAMENTO!#REF!,#REF!))))</f>
        <v>#REF!</v>
      </c>
      <c r="E59" s="173" t="s">
        <v>965</v>
      </c>
      <c r="F59" s="21"/>
      <c r="G59" s="20"/>
      <c r="H59" s="20" t="s">
        <v>737</v>
      </c>
      <c r="I59" s="159"/>
      <c r="J59" s="21"/>
      <c r="K59" s="22"/>
      <c r="L59" s="204"/>
      <c r="M59" s="22"/>
      <c r="N59" s="23" t="str">
        <f>IFERROR(IF(M59="","",M59/SUMIF(#REF!,"TOTAL",M:M)),"")</f>
        <v/>
      </c>
    </row>
    <row r="60" spans="1:14" s="160" customFormat="1" ht="15" x14ac:dyDescent="0.25">
      <c r="B60" s="227" t="e">
        <f>IF(#REF!=#REF!,M60,"")</f>
        <v>#REF!</v>
      </c>
      <c r="C60" s="228" t="e">
        <f>IF(#REF!="","",COUNTIF(#REF!,#REF!))</f>
        <v>#REF!</v>
      </c>
      <c r="D60" s="228" t="e">
        <f>IF(#REF!="","",IF(#REF!=#REF!,"",IF(OR(#REF!=#REF!,#REF!=#REF!,#REF!=#REF!),COUNTIFS(ORÇAMENTO!C$8:$C60,ORÇAMENTO!C60,ORÇAMENTO!#REF!,#REF!),COUNTIFS(ORÇAMENTO!$C$8:$C60,ORÇAMENTO!C60,ORÇAMENTO!#REF!,#REF!))))</f>
        <v>#REF!</v>
      </c>
      <c r="E60" s="173" t="s">
        <v>966</v>
      </c>
      <c r="F60" s="21"/>
      <c r="G60" s="20"/>
      <c r="H60" s="20" t="s">
        <v>738</v>
      </c>
      <c r="I60" s="159"/>
      <c r="J60" s="21"/>
      <c r="K60" s="22"/>
      <c r="L60" s="204"/>
      <c r="M60" s="22"/>
      <c r="N60" s="23" t="str">
        <f>IFERROR(IF(M60="","",M60/SUMIF(#REF!,"TOTAL",M:M)),"")</f>
        <v/>
      </c>
    </row>
    <row r="61" spans="1:14" ht="30" x14ac:dyDescent="0.2">
      <c r="B61" s="171" t="e">
        <f>IF(#REF!=#REF!,M61,"")</f>
        <v>#REF!</v>
      </c>
      <c r="C61" s="167" t="e">
        <f>IF(#REF!="","",COUNTIF(#REF!,#REF!))</f>
        <v>#REF!</v>
      </c>
      <c r="D61" s="167" t="e">
        <f>IF(#REF!="","",IF(#REF!=#REF!,"",IF(OR(#REF!=#REF!,#REF!=#REF!,#REF!=#REF!),COUNTIFS(ORÇAMENTO!C$8:$C61,ORÇAMENTO!C61,ORÇAMENTO!#REF!,#REF!),COUNTIFS(ORÇAMENTO!$C$8:$C61,ORÇAMENTO!C61,ORÇAMENTO!#REF!,#REF!))))</f>
        <v>#REF!</v>
      </c>
      <c r="E61" s="174" t="s">
        <v>967</v>
      </c>
      <c r="F61" s="25" t="s">
        <v>506</v>
      </c>
      <c r="G61" s="24" t="s">
        <v>15</v>
      </c>
      <c r="H61" s="24" t="s">
        <v>507</v>
      </c>
      <c r="I61" s="26" t="s">
        <v>32</v>
      </c>
      <c r="J61" s="25">
        <v>18</v>
      </c>
      <c r="K61" s="202"/>
      <c r="L61" s="202"/>
      <c r="M61" s="27"/>
      <c r="N61" s="23" t="str">
        <f>IFERROR(IF(M61="","",M61/SUMIF(#REF!,"TOTAL",M:M)),"")</f>
        <v/>
      </c>
    </row>
    <row r="62" spans="1:14" s="6" customFormat="1" ht="30" x14ac:dyDescent="0.2">
      <c r="A62" s="165"/>
      <c r="B62" s="171" t="e">
        <f>IF(#REF!=#REF!,M62,"")</f>
        <v>#REF!</v>
      </c>
      <c r="C62" s="167" t="e">
        <f>IF(#REF!="","",COUNTIF(#REF!,#REF!))</f>
        <v>#REF!</v>
      </c>
      <c r="D62" s="167" t="e">
        <f>IF(#REF!="","",IF(#REF!=#REF!,"",IF(OR(#REF!=#REF!,#REF!=#REF!,#REF!=#REF!),COUNTIFS(ORÇAMENTO!C$8:$C62,ORÇAMENTO!C62,ORÇAMENTO!#REF!,#REF!),COUNTIFS(ORÇAMENTO!$C$8:$C62,ORÇAMENTO!C62,ORÇAMENTO!#REF!,#REF!))))</f>
        <v>#REF!</v>
      </c>
      <c r="E62" s="174" t="s">
        <v>968</v>
      </c>
      <c r="F62" s="25" t="s">
        <v>739</v>
      </c>
      <c r="G62" s="24" t="s">
        <v>15</v>
      </c>
      <c r="H62" s="24" t="s">
        <v>740</v>
      </c>
      <c r="I62" s="26" t="s">
        <v>16</v>
      </c>
      <c r="J62" s="25">
        <v>6.24</v>
      </c>
      <c r="K62" s="202"/>
      <c r="L62" s="202"/>
      <c r="M62" s="27"/>
      <c r="N62" s="23" t="str">
        <f>IFERROR(IF(M62="","",M62/SUMIF(#REF!,"TOTAL",M:M)),"")</f>
        <v/>
      </c>
    </row>
    <row r="63" spans="1:14" s="6" customFormat="1" ht="30" x14ac:dyDescent="0.2">
      <c r="A63" s="165"/>
      <c r="B63" s="171" t="e">
        <f>IF(#REF!=#REF!,M63,"")</f>
        <v>#REF!</v>
      </c>
      <c r="C63" s="167" t="e">
        <f>IF(#REF!="","",COUNTIF(#REF!,#REF!))</f>
        <v>#REF!</v>
      </c>
      <c r="D63" s="167" t="e">
        <f>IF(#REF!="","",IF(#REF!=#REF!,"",IF(OR(#REF!=#REF!,#REF!=#REF!,#REF!=#REF!),COUNTIFS(ORÇAMENTO!C$8:$C63,ORÇAMENTO!C63,ORÇAMENTO!#REF!,#REF!),COUNTIFS(ORÇAMENTO!$C$8:$C63,ORÇAMENTO!C63,ORÇAMENTO!#REF!,#REF!))))</f>
        <v>#REF!</v>
      </c>
      <c r="E63" s="174" t="s">
        <v>969</v>
      </c>
      <c r="F63" s="25" t="s">
        <v>741</v>
      </c>
      <c r="G63" s="24" t="s">
        <v>15</v>
      </c>
      <c r="H63" s="24" t="s">
        <v>742</v>
      </c>
      <c r="I63" s="26" t="s">
        <v>16</v>
      </c>
      <c r="J63" s="25">
        <v>10.6</v>
      </c>
      <c r="K63" s="202"/>
      <c r="L63" s="202"/>
      <c r="M63" s="27"/>
      <c r="N63" s="23" t="str">
        <f>IFERROR(IF(M63="","",M63/SUMIF(#REF!,"TOTAL",M:M)),"")</f>
        <v/>
      </c>
    </row>
    <row r="64" spans="1:14" s="6" customFormat="1" ht="15" x14ac:dyDescent="0.2">
      <c r="A64" s="165"/>
      <c r="B64" s="171" t="e">
        <f>IF(#REF!=#REF!,M64,"")</f>
        <v>#REF!</v>
      </c>
      <c r="C64" s="167" t="e">
        <f>IF(#REF!="","",COUNTIF(#REF!,#REF!))</f>
        <v>#REF!</v>
      </c>
      <c r="D64" s="167" t="e">
        <f>IF(#REF!="","",IF(#REF!=#REF!,"",IF(OR(#REF!=#REF!,#REF!=#REF!,#REF!=#REF!),COUNTIFS(ORÇAMENTO!C$8:$C64,ORÇAMENTO!C64,ORÇAMENTO!#REF!,#REF!),COUNTIFS(ORÇAMENTO!$C$8:$C64,ORÇAMENTO!C64,ORÇAMENTO!#REF!,#REF!))))</f>
        <v>#REF!</v>
      </c>
      <c r="E64" s="174" t="s">
        <v>970</v>
      </c>
      <c r="F64" s="25" t="s">
        <v>38</v>
      </c>
      <c r="G64" s="24" t="s">
        <v>15</v>
      </c>
      <c r="H64" s="24" t="s">
        <v>39</v>
      </c>
      <c r="I64" s="26" t="s">
        <v>32</v>
      </c>
      <c r="J64" s="25">
        <v>14.46</v>
      </c>
      <c r="K64" s="202"/>
      <c r="L64" s="202"/>
      <c r="M64" s="27"/>
      <c r="N64" s="23" t="str">
        <f>IFERROR(IF(M64="","",M64/SUMIF(#REF!,"TOTAL",M:M)),"")</f>
        <v/>
      </c>
    </row>
    <row r="65" spans="1:15" s="6" customFormat="1" ht="30" x14ac:dyDescent="0.2">
      <c r="A65" s="165"/>
      <c r="B65" s="171" t="e">
        <f>IF(#REF!=#REF!,M65,"")</f>
        <v>#REF!</v>
      </c>
      <c r="C65" s="167" t="e">
        <f>IF(#REF!="","",COUNTIF(#REF!,#REF!))</f>
        <v>#REF!</v>
      </c>
      <c r="D65" s="167" t="e">
        <f>IF(#REF!="","",IF(#REF!=#REF!,"",IF(OR(#REF!=#REF!,#REF!=#REF!,#REF!=#REF!),COUNTIFS(ORÇAMENTO!C$8:$C65,ORÇAMENTO!C65,ORÇAMENTO!#REF!,#REF!),COUNTIFS(ORÇAMENTO!$C$8:$C65,ORÇAMENTO!C65,ORÇAMENTO!#REF!,#REF!))))</f>
        <v>#REF!</v>
      </c>
      <c r="E65" s="174" t="s">
        <v>971</v>
      </c>
      <c r="F65" s="25" t="s">
        <v>513</v>
      </c>
      <c r="G65" s="24" t="s">
        <v>15</v>
      </c>
      <c r="H65" s="24" t="s">
        <v>514</v>
      </c>
      <c r="I65" s="26" t="s">
        <v>45</v>
      </c>
      <c r="J65" s="25">
        <v>14.35</v>
      </c>
      <c r="K65" s="202"/>
      <c r="L65" s="202"/>
      <c r="M65" s="27"/>
      <c r="N65" s="23" t="str">
        <f>IFERROR(IF(M65="","",M65/SUMIF(#REF!,"TOTAL",M:M)),"")</f>
        <v/>
      </c>
    </row>
    <row r="66" spans="1:15" s="6" customFormat="1" ht="30" x14ac:dyDescent="0.2">
      <c r="A66" s="165"/>
      <c r="B66" s="171" t="e">
        <f>IF(#REF!=#REF!,M66,"")</f>
        <v>#REF!</v>
      </c>
      <c r="C66" s="167" t="e">
        <f>IF(#REF!="","",COUNTIF(#REF!,#REF!))</f>
        <v>#REF!</v>
      </c>
      <c r="D66" s="167" t="e">
        <f>IF(#REF!="","",IF(#REF!=#REF!,"",IF(OR(#REF!=#REF!,#REF!=#REF!,#REF!=#REF!),COUNTIFS(ORÇAMENTO!C$8:$C66,ORÇAMENTO!C66,ORÇAMENTO!#REF!,#REF!),COUNTIFS(ORÇAMENTO!$C$8:$C66,ORÇAMENTO!C66,ORÇAMENTO!#REF!,#REF!))))</f>
        <v>#REF!</v>
      </c>
      <c r="E66" s="174" t="s">
        <v>972</v>
      </c>
      <c r="F66" s="25" t="s">
        <v>515</v>
      </c>
      <c r="G66" s="24" t="s">
        <v>15</v>
      </c>
      <c r="H66" s="24" t="s">
        <v>516</v>
      </c>
      <c r="I66" s="26" t="s">
        <v>45</v>
      </c>
      <c r="J66" s="25">
        <v>63.74</v>
      </c>
      <c r="K66" s="202"/>
      <c r="L66" s="202"/>
      <c r="M66" s="27"/>
      <c r="N66" s="23" t="str">
        <f>IFERROR(IF(M66="","",M66/SUMIF(#REF!,"TOTAL",M:M)),"")</f>
        <v/>
      </c>
    </row>
    <row r="67" spans="1:15" s="160" customFormat="1" ht="15" x14ac:dyDescent="0.25">
      <c r="B67" s="227" t="e">
        <f>IF(#REF!=#REF!,M67,"")</f>
        <v>#REF!</v>
      </c>
      <c r="C67" s="228" t="e">
        <f>IF(#REF!="","",COUNTIF(#REF!,#REF!))</f>
        <v>#REF!</v>
      </c>
      <c r="D67" s="228" t="e">
        <f>IF(#REF!="","",IF(#REF!=#REF!,"",IF(OR(#REF!=#REF!,#REF!=#REF!,#REF!=#REF!),COUNTIFS(ORÇAMENTO!C$8:$C67,ORÇAMENTO!C67,ORÇAMENTO!#REF!,#REF!),COUNTIFS(ORÇAMENTO!$C$8:$C67,ORÇAMENTO!C67,ORÇAMENTO!#REF!,#REF!))))</f>
        <v>#REF!</v>
      </c>
      <c r="E67" s="173" t="s">
        <v>973</v>
      </c>
      <c r="F67" s="21"/>
      <c r="G67" s="20"/>
      <c r="H67" s="20" t="s">
        <v>743</v>
      </c>
      <c r="I67" s="159"/>
      <c r="J67" s="21"/>
      <c r="K67" s="204"/>
      <c r="L67" s="204"/>
      <c r="M67" s="22"/>
      <c r="N67" s="23" t="str">
        <f>IFERROR(IF(M67="","",M67/SUMIF(#REF!,"TOTAL",M:M)),"")</f>
        <v/>
      </c>
    </row>
    <row r="68" spans="1:15" s="160" customFormat="1" ht="15" x14ac:dyDescent="0.25">
      <c r="B68" s="227" t="e">
        <f>IF(#REF!=#REF!,M68,"")</f>
        <v>#REF!</v>
      </c>
      <c r="C68" s="228" t="e">
        <f>IF(#REF!="","",COUNTIF(#REF!,#REF!))</f>
        <v>#REF!</v>
      </c>
      <c r="D68" s="228" t="e">
        <f>IF(#REF!="","",IF(#REF!=#REF!,"",IF(OR(#REF!=#REF!,#REF!=#REF!,#REF!=#REF!),COUNTIFS(ORÇAMENTO!C$8:$C68,ORÇAMENTO!C68,ORÇAMENTO!#REF!,#REF!),COUNTIFS(ORÇAMENTO!$C$8:$C68,ORÇAMENTO!C68,ORÇAMENTO!#REF!,#REF!))))</f>
        <v>#REF!</v>
      </c>
      <c r="E68" s="173" t="s">
        <v>974</v>
      </c>
      <c r="F68" s="21"/>
      <c r="G68" s="20"/>
      <c r="H68" s="20" t="s">
        <v>48</v>
      </c>
      <c r="I68" s="159"/>
      <c r="J68" s="21"/>
      <c r="K68" s="204"/>
      <c r="L68" s="204"/>
      <c r="M68" s="22"/>
      <c r="N68" s="23" t="str">
        <f>IFERROR(IF(M68="","",M68/SUMIF(#REF!,"TOTAL",M:M)),"")</f>
        <v/>
      </c>
    </row>
    <row r="69" spans="1:15" s="6" customFormat="1" ht="48" customHeight="1" x14ac:dyDescent="0.2">
      <c r="A69" s="165"/>
      <c r="B69" s="171" t="e">
        <f>IF(#REF!=#REF!,M69,"")</f>
        <v>#REF!</v>
      </c>
      <c r="C69" s="167" t="e">
        <f>IF(#REF!="","",COUNTIF(#REF!,#REF!))</f>
        <v>#REF!</v>
      </c>
      <c r="D69" s="167" t="e">
        <f>IF(#REF!="","",IF(#REF!=#REF!,"",IF(OR(#REF!=#REF!,#REF!=#REF!,#REF!=#REF!),COUNTIFS(ORÇAMENTO!C$8:$C69,ORÇAMENTO!C69,ORÇAMENTO!#REF!,#REF!),COUNTIFS(ORÇAMENTO!$C$8:$C69,ORÇAMENTO!C69,ORÇAMENTO!#REF!,#REF!))))</f>
        <v>#REF!</v>
      </c>
      <c r="E69" s="174" t="s">
        <v>975</v>
      </c>
      <c r="F69" s="25" t="s">
        <v>49</v>
      </c>
      <c r="G69" s="24" t="s">
        <v>15</v>
      </c>
      <c r="H69" s="24" t="s">
        <v>50</v>
      </c>
      <c r="I69" s="26" t="s">
        <v>16</v>
      </c>
      <c r="J69" s="25">
        <v>5</v>
      </c>
      <c r="K69" s="202"/>
      <c r="L69" s="202"/>
      <c r="M69" s="27"/>
      <c r="N69" s="23" t="str">
        <f>IFERROR(IF(M69="","",M69/SUMIF(#REF!,"TOTAL",M:M)),"")</f>
        <v/>
      </c>
    </row>
    <row r="70" spans="1:15" s="6" customFormat="1" ht="30" x14ac:dyDescent="0.2">
      <c r="A70" s="165"/>
      <c r="B70" s="171" t="e">
        <f>IF(#REF!=#REF!,M70,"")</f>
        <v>#REF!</v>
      </c>
      <c r="C70" s="167" t="e">
        <f>IF(#REF!="","",COUNTIF(#REF!,#REF!))</f>
        <v>#REF!</v>
      </c>
      <c r="D70" s="167" t="e">
        <f>IF(#REF!="","",IF(#REF!=#REF!,"",IF(OR(#REF!=#REF!,#REF!=#REF!,#REF!=#REF!),COUNTIFS(ORÇAMENTO!C$8:$C70,ORÇAMENTO!C70,ORÇAMENTO!#REF!,#REF!),COUNTIFS(ORÇAMENTO!$C$8:$C70,ORÇAMENTO!C70,ORÇAMENTO!#REF!,#REF!))))</f>
        <v>#REF!</v>
      </c>
      <c r="E70" s="174" t="s">
        <v>976</v>
      </c>
      <c r="F70" s="25" t="s">
        <v>51</v>
      </c>
      <c r="G70" s="24" t="s">
        <v>15</v>
      </c>
      <c r="H70" s="24" t="s">
        <v>52</v>
      </c>
      <c r="I70" s="26" t="s">
        <v>16</v>
      </c>
      <c r="J70" s="25">
        <v>12</v>
      </c>
      <c r="K70" s="203"/>
      <c r="L70" s="202"/>
      <c r="M70" s="27"/>
      <c r="N70" s="23" t="str">
        <f>IFERROR(IF(M70="","",M70/SUMIF(#REF!,"TOTAL",M:M)),"")</f>
        <v/>
      </c>
    </row>
    <row r="71" spans="1:15" ht="30" x14ac:dyDescent="0.2">
      <c r="A71" s="183"/>
      <c r="B71" s="171" t="e">
        <f>IF(#REF!=#REF!,M71,"")</f>
        <v>#REF!</v>
      </c>
      <c r="C71" s="167" t="e">
        <f>IF(#REF!="","",COUNTIF(#REF!,#REF!))</f>
        <v>#REF!</v>
      </c>
      <c r="D71" s="167" t="e">
        <f>IF(#REF!="","",IF(#REF!=#REF!,"",IF(OR(#REF!=#REF!,#REF!=#REF!,#REF!=#REF!),COUNTIFS(ORÇAMENTO!C$8:$C71,ORÇAMENTO!C71,ORÇAMENTO!#REF!,#REF!),COUNTIFS(ORÇAMENTO!$C$8:$C71,ORÇAMENTO!C71,ORÇAMENTO!#REF!,#REF!))))</f>
        <v>#REF!</v>
      </c>
      <c r="E71" s="174" t="s">
        <v>977</v>
      </c>
      <c r="F71" s="25" t="s">
        <v>523</v>
      </c>
      <c r="G71" s="24" t="s">
        <v>15</v>
      </c>
      <c r="H71" s="24" t="s">
        <v>524</v>
      </c>
      <c r="I71" s="26" t="s">
        <v>16</v>
      </c>
      <c r="J71" s="25">
        <v>15</v>
      </c>
      <c r="K71" s="202"/>
      <c r="L71" s="202"/>
      <c r="M71" s="27"/>
      <c r="N71" s="23" t="str">
        <f>IFERROR(IF(M71="","",M71/SUMIF(#REF!,"TOTAL",M:M)),"")</f>
        <v/>
      </c>
    </row>
    <row r="72" spans="1:15" s="160" customFormat="1" ht="15" x14ac:dyDescent="0.25">
      <c r="B72" s="227" t="e">
        <f>IF(#REF!=#REF!,M72,"")</f>
        <v>#REF!</v>
      </c>
      <c r="C72" s="228" t="e">
        <f>IF(#REF!="","",COUNTIF(#REF!,#REF!))</f>
        <v>#REF!</v>
      </c>
      <c r="D72" s="228" t="e">
        <f>IF(#REF!="","",IF(#REF!=#REF!,"",IF(OR(#REF!=#REF!,#REF!=#REF!,#REF!=#REF!),COUNTIFS(ORÇAMENTO!C$8:$C72,ORÇAMENTO!C72,ORÇAMENTO!#REF!,#REF!),COUNTIFS(ORÇAMENTO!$C$8:$C72,ORÇAMENTO!C72,ORÇAMENTO!#REF!,#REF!))))</f>
        <v>#REF!</v>
      </c>
      <c r="E72" s="173" t="s">
        <v>978</v>
      </c>
      <c r="F72" s="21"/>
      <c r="G72" s="20"/>
      <c r="H72" s="20" t="s">
        <v>744</v>
      </c>
      <c r="I72" s="159"/>
      <c r="J72" s="21"/>
      <c r="K72" s="204"/>
      <c r="L72" s="204"/>
      <c r="M72" s="22"/>
      <c r="N72" s="23" t="str">
        <f>IFERROR(IF(M72="","",M72/SUMIF(#REF!,"TOTAL",M:M)),"")</f>
        <v/>
      </c>
    </row>
    <row r="73" spans="1:15" s="160" customFormat="1" ht="30" x14ac:dyDescent="0.25">
      <c r="B73" s="171" t="e">
        <f>IF(#REF!=#REF!,M73,"")</f>
        <v>#REF!</v>
      </c>
      <c r="C73" s="167" t="e">
        <f>IF(#REF!="","",COUNTIF(#REF!,#REF!))</f>
        <v>#REF!</v>
      </c>
      <c r="D73" s="167" t="e">
        <f>IF(#REF!="","",IF(#REF!=#REF!,"",IF(OR(#REF!=#REF!,#REF!=#REF!,#REF!=#REF!),COUNTIFS(ORÇAMENTO!C$8:$C73,ORÇAMENTO!C73,ORÇAMENTO!#REF!,#REF!),COUNTIFS(ORÇAMENTO!$C$8:$C73,ORÇAMENTO!C73,ORÇAMENTO!#REF!,#REF!))))</f>
        <v>#REF!</v>
      </c>
      <c r="E73" s="174" t="s">
        <v>979</v>
      </c>
      <c r="F73" s="25" t="s">
        <v>69</v>
      </c>
      <c r="G73" s="24" t="s">
        <v>15</v>
      </c>
      <c r="H73" s="24" t="s">
        <v>70</v>
      </c>
      <c r="I73" s="26" t="s">
        <v>45</v>
      </c>
      <c r="J73" s="25">
        <v>181</v>
      </c>
      <c r="K73" s="202"/>
      <c r="L73" s="202"/>
      <c r="M73" s="27"/>
      <c r="N73" s="23" t="str">
        <f>IFERROR(IF(M73="","",M73/SUMIF(#REF!,"TOTAL",M:M)),"")</f>
        <v/>
      </c>
    </row>
    <row r="74" spans="1:15" ht="30" x14ac:dyDescent="0.2">
      <c r="B74" s="171" t="e">
        <f>IF(#REF!=#REF!,M74,"")</f>
        <v>#REF!</v>
      </c>
      <c r="C74" s="167" t="e">
        <f>IF(#REF!="","",COUNTIF(#REF!,#REF!))</f>
        <v>#REF!</v>
      </c>
      <c r="D74" s="167" t="e">
        <f>IF(#REF!="","",IF(#REF!=#REF!,"",IF(OR(#REF!=#REF!,#REF!=#REF!,#REF!=#REF!),COUNTIFS(ORÇAMENTO!C$8:$C74,ORÇAMENTO!C74,ORÇAMENTO!#REF!,#REF!),COUNTIFS(ORÇAMENTO!$C$8:$C74,ORÇAMENTO!C74,ORÇAMENTO!#REF!,#REF!))))</f>
        <v>#REF!</v>
      </c>
      <c r="E74" s="174" t="s">
        <v>980</v>
      </c>
      <c r="F74" s="25" t="s">
        <v>745</v>
      </c>
      <c r="G74" s="24" t="s">
        <v>15</v>
      </c>
      <c r="H74" s="24" t="s">
        <v>746</v>
      </c>
      <c r="I74" s="26" t="s">
        <v>45</v>
      </c>
      <c r="J74" s="25">
        <v>19</v>
      </c>
      <c r="K74" s="202"/>
      <c r="L74" s="202"/>
      <c r="M74" s="27"/>
      <c r="N74" s="23" t="str">
        <f>IFERROR(IF(M74="","",M74/SUMIF(#REF!,"TOTAL",M:M)),"")</f>
        <v/>
      </c>
    </row>
    <row r="75" spans="1:15" ht="30" x14ac:dyDescent="0.2">
      <c r="A75" s="183"/>
      <c r="B75" s="171" t="e">
        <f>IF(#REF!=#REF!,M75,"")</f>
        <v>#REF!</v>
      </c>
      <c r="C75" s="167" t="e">
        <f>IF(#REF!="","",COUNTIF(#REF!,#REF!))</f>
        <v>#REF!</v>
      </c>
      <c r="D75" s="167" t="e">
        <f>IF(#REF!="","",IF(#REF!=#REF!,"",IF(OR(#REF!=#REF!,#REF!=#REF!,#REF!=#REF!),COUNTIFS(ORÇAMENTO!C$8:$C75,ORÇAMENTO!C75,ORÇAMENTO!#REF!,#REF!),COUNTIFS(ORÇAMENTO!$C$8:$C75,ORÇAMENTO!C75,ORÇAMENTO!#REF!,#REF!))))</f>
        <v>#REF!</v>
      </c>
      <c r="E75" s="174" t="s">
        <v>981</v>
      </c>
      <c r="F75" s="25" t="s">
        <v>55</v>
      </c>
      <c r="G75" s="24" t="s">
        <v>15</v>
      </c>
      <c r="H75" s="24" t="s">
        <v>56</v>
      </c>
      <c r="I75" s="26" t="s">
        <v>45</v>
      </c>
      <c r="J75" s="25">
        <v>29.65</v>
      </c>
      <c r="K75" s="202"/>
      <c r="L75" s="202"/>
      <c r="M75" s="27"/>
      <c r="N75" s="23" t="str">
        <f>IFERROR(IF(M75="","",M75/SUMIF(#REF!,"TOTAL",M:M)),"")</f>
        <v/>
      </c>
    </row>
    <row r="76" spans="1:15" ht="30" x14ac:dyDescent="0.2">
      <c r="B76" s="171" t="e">
        <f>IF(#REF!=#REF!,M76,"")</f>
        <v>#REF!</v>
      </c>
      <c r="C76" s="167" t="e">
        <f>IF(#REF!="","",COUNTIF(#REF!,#REF!))</f>
        <v>#REF!</v>
      </c>
      <c r="D76" s="167" t="e">
        <f>IF(#REF!="","",IF(#REF!=#REF!,"",IF(OR(#REF!=#REF!,#REF!=#REF!,#REF!=#REF!),COUNTIFS(ORÇAMENTO!C$8:$C76,ORÇAMENTO!C76,ORÇAMENTO!#REF!,#REF!),COUNTIFS(ORÇAMENTO!$C$8:$C76,ORÇAMENTO!C76,ORÇAMENTO!#REF!,#REF!))))</f>
        <v>#REF!</v>
      </c>
      <c r="E76" s="174" t="s">
        <v>982</v>
      </c>
      <c r="F76" s="25" t="s">
        <v>61</v>
      </c>
      <c r="G76" s="24" t="s">
        <v>15</v>
      </c>
      <c r="H76" s="24" t="s">
        <v>62</v>
      </c>
      <c r="I76" s="26" t="s">
        <v>45</v>
      </c>
      <c r="J76" s="25">
        <v>96.26</v>
      </c>
      <c r="K76" s="202"/>
      <c r="L76" s="202"/>
      <c r="M76" s="27"/>
      <c r="N76" s="23" t="str">
        <f>IFERROR(IF(M76="","",M76/SUMIF(#REF!,"TOTAL",M:M)),"")</f>
        <v/>
      </c>
    </row>
    <row r="77" spans="1:15" s="160" customFormat="1" ht="15" x14ac:dyDescent="0.25">
      <c r="B77" s="227" t="e">
        <f>IF(#REF!=#REF!,M77,"")</f>
        <v>#REF!</v>
      </c>
      <c r="C77" s="228" t="e">
        <f>IF(#REF!="","",COUNTIF(#REF!,#REF!))</f>
        <v>#REF!</v>
      </c>
      <c r="D77" s="228" t="e">
        <f>IF(#REF!="","",IF(#REF!=#REF!,"",IF(OR(#REF!=#REF!,#REF!=#REF!,#REF!=#REF!),COUNTIFS(ORÇAMENTO!C$8:$C77,ORÇAMENTO!C77,ORÇAMENTO!#REF!,#REF!),COUNTIFS(ORÇAMENTO!$C$8:$C77,ORÇAMENTO!C77,ORÇAMENTO!#REF!,#REF!))))</f>
        <v>#REF!</v>
      </c>
      <c r="E77" s="173" t="s">
        <v>983</v>
      </c>
      <c r="F77" s="21"/>
      <c r="G77" s="20"/>
      <c r="H77" s="20" t="s">
        <v>46</v>
      </c>
      <c r="I77" s="159"/>
      <c r="J77" s="21"/>
      <c r="K77" s="204"/>
      <c r="L77" s="204"/>
      <c r="M77" s="22"/>
      <c r="N77" s="23" t="str">
        <f>IFERROR(IF(M77="","",M77/SUMIF(#REF!,"TOTAL",M:M)),"")</f>
        <v/>
      </c>
    </row>
    <row r="78" spans="1:15" s="6" customFormat="1" ht="30" x14ac:dyDescent="0.2">
      <c r="A78" s="165"/>
      <c r="B78" s="171" t="e">
        <f>IF(#REF!=#REF!,M78,"")</f>
        <v>#REF!</v>
      </c>
      <c r="C78" s="167" t="e">
        <f>IF(#REF!="","",COUNTIF(#REF!,#REF!))</f>
        <v>#REF!</v>
      </c>
      <c r="D78" s="167" t="e">
        <f>IF(#REF!="","",IF(#REF!=#REF!,"",IF(OR(#REF!=#REF!,#REF!=#REF!,#REF!=#REF!),COUNTIFS(ORÇAMENTO!C$8:$C78,ORÇAMENTO!C78,ORÇAMENTO!#REF!,#REF!),COUNTIFS(ORÇAMENTO!$C$8:$C78,ORÇAMENTO!C78,ORÇAMENTO!#REF!,#REF!))))</f>
        <v>#REF!</v>
      </c>
      <c r="E78" s="174" t="s">
        <v>984</v>
      </c>
      <c r="F78" s="25" t="s">
        <v>521</v>
      </c>
      <c r="G78" s="24" t="s">
        <v>15</v>
      </c>
      <c r="H78" s="24" t="s">
        <v>522</v>
      </c>
      <c r="I78" s="26" t="s">
        <v>16</v>
      </c>
      <c r="J78" s="25">
        <v>5.27</v>
      </c>
      <c r="K78" s="202"/>
      <c r="L78" s="202"/>
      <c r="M78" s="27"/>
      <c r="N78" s="23" t="str">
        <f>IFERROR(IF(M78="","",M78/SUMIF(#REF!,"TOTAL",M:M)),"")</f>
        <v/>
      </c>
    </row>
    <row r="79" spans="1:15" s="6" customFormat="1" ht="15" x14ac:dyDescent="0.2">
      <c r="A79" s="165"/>
      <c r="B79" s="171" t="e">
        <f>IF(#REF!=#REF!,M79,"")</f>
        <v>#REF!</v>
      </c>
      <c r="C79" s="167" t="e">
        <f>IF(#REF!="","",COUNTIF(#REF!,#REF!))</f>
        <v>#REF!</v>
      </c>
      <c r="D79" s="167" t="e">
        <f>IF(#REF!="","",IF(#REF!=#REF!,"",IF(OR(#REF!=#REF!,#REF!=#REF!,#REF!=#REF!),COUNTIFS(ORÇAMENTO!C$8:$C79,ORÇAMENTO!C79,ORÇAMENTO!#REF!,#REF!),COUNTIFS(ORÇAMENTO!$C$8:$C79,ORÇAMENTO!C79,ORÇAMENTO!#REF!,#REF!))))</f>
        <v>#REF!</v>
      </c>
      <c r="E79" s="174" t="s">
        <v>985</v>
      </c>
      <c r="F79" s="25" t="s">
        <v>747</v>
      </c>
      <c r="G79" s="24" t="s">
        <v>15</v>
      </c>
      <c r="H79" s="24" t="s">
        <v>748</v>
      </c>
      <c r="I79" s="26" t="s">
        <v>32</v>
      </c>
      <c r="J79" s="25">
        <v>9.5399999999999991</v>
      </c>
      <c r="K79" s="202"/>
      <c r="L79" s="202"/>
      <c r="M79" s="27"/>
      <c r="N79" s="23" t="str">
        <f>IFERROR(IF(M79="","",M79/SUMIF(#REF!,"TOTAL",M:M)),"")</f>
        <v/>
      </c>
      <c r="O79" s="213"/>
    </row>
    <row r="80" spans="1:15" s="160" customFormat="1" ht="24" customHeight="1" x14ac:dyDescent="0.25">
      <c r="B80" s="227" t="e">
        <f>IF(#REF!=#REF!,M80,"")</f>
        <v>#REF!</v>
      </c>
      <c r="C80" s="228" t="e">
        <f>IF(#REF!="","",COUNTIF(#REF!,#REF!))</f>
        <v>#REF!</v>
      </c>
      <c r="D80" s="228" t="e">
        <f>IF(#REF!="","",IF(#REF!=#REF!,"",IF(OR(#REF!=#REF!,#REF!=#REF!,#REF!=#REF!),COUNTIFS(ORÇAMENTO!C$8:$C80,ORÇAMENTO!C80,ORÇAMENTO!#REF!,#REF!),COUNTIFS(ORÇAMENTO!$C$8:$C80,ORÇAMENTO!C80,ORÇAMENTO!#REF!,#REF!))))</f>
        <v>#REF!</v>
      </c>
      <c r="E80" s="172" t="s">
        <v>432</v>
      </c>
      <c r="F80" s="28"/>
      <c r="G80" s="28"/>
      <c r="H80" s="28" t="s">
        <v>47</v>
      </c>
      <c r="I80" s="28"/>
      <c r="J80" s="29"/>
      <c r="K80" s="28"/>
      <c r="L80" s="28"/>
      <c r="M80" s="30"/>
      <c r="N80" s="205" t="str">
        <f>IFERROR(IF(M80="","",M80/SUMIF(#REF!,"TOTAL",M:M)),"")</f>
        <v/>
      </c>
    </row>
    <row r="81" spans="1:14" s="160" customFormat="1" ht="15" x14ac:dyDescent="0.25">
      <c r="B81" s="227" t="e">
        <f>IF(#REF!=#REF!,M81,"")</f>
        <v>#REF!</v>
      </c>
      <c r="C81" s="228" t="e">
        <f>IF(#REF!="","",COUNTIF(#REF!,#REF!))</f>
        <v>#REF!</v>
      </c>
      <c r="D81" s="228" t="e">
        <f>IF(#REF!="","",IF(#REF!=#REF!,"",IF(OR(#REF!=#REF!,#REF!=#REF!,#REF!=#REF!),COUNTIFS(ORÇAMENTO!C$8:$C81,ORÇAMENTO!C81,ORÇAMENTO!#REF!,#REF!),COUNTIFS(ORÇAMENTO!$C$8:$C81,ORÇAMENTO!C81,ORÇAMENTO!#REF!,#REF!))))</f>
        <v>#REF!</v>
      </c>
      <c r="E81" s="173" t="s">
        <v>986</v>
      </c>
      <c r="F81" s="21"/>
      <c r="G81" s="20"/>
      <c r="H81" s="20" t="s">
        <v>48</v>
      </c>
      <c r="I81" s="159"/>
      <c r="J81" s="21"/>
      <c r="K81" s="22"/>
      <c r="L81" s="22"/>
      <c r="M81" s="22"/>
      <c r="N81" s="23" t="str">
        <f>IFERROR(IF(M81="","",M81/SUMIF(#REF!,"TOTAL",M:M)),"")</f>
        <v/>
      </c>
    </row>
    <row r="82" spans="1:14" s="6" customFormat="1" ht="45" x14ac:dyDescent="0.2">
      <c r="A82" s="165"/>
      <c r="B82" s="171" t="e">
        <f>IF(#REF!=#REF!,M82,"")</f>
        <v>#REF!</v>
      </c>
      <c r="C82" s="167" t="e">
        <f>IF(#REF!="","",COUNTIF(#REF!,#REF!))</f>
        <v>#REF!</v>
      </c>
      <c r="D82" s="167" t="e">
        <f>IF(#REF!="","",IF(#REF!=#REF!,"",IF(OR(#REF!=#REF!,#REF!=#REF!,#REF!=#REF!),COUNTIFS(ORÇAMENTO!C$8:$C82,ORÇAMENTO!C82,ORÇAMENTO!#REF!,#REF!),COUNTIFS(ORÇAMENTO!$C$8:$C82,ORÇAMENTO!C82,ORÇAMENTO!#REF!,#REF!))))</f>
        <v>#REF!</v>
      </c>
      <c r="E82" s="174" t="s">
        <v>987</v>
      </c>
      <c r="F82" s="25" t="s">
        <v>49</v>
      </c>
      <c r="G82" s="24" t="s">
        <v>15</v>
      </c>
      <c r="H82" s="24" t="s">
        <v>50</v>
      </c>
      <c r="I82" s="26" t="s">
        <v>16</v>
      </c>
      <c r="J82" s="25">
        <v>282</v>
      </c>
      <c r="K82" s="202"/>
      <c r="L82" s="202"/>
      <c r="M82" s="27"/>
      <c r="N82" s="23" t="str">
        <f>IFERROR(IF(M82="","",M82/SUMIF(#REF!,"TOTAL",M:M)),"")</f>
        <v/>
      </c>
    </row>
    <row r="83" spans="1:14" s="6" customFormat="1" ht="30" x14ac:dyDescent="0.2">
      <c r="A83" s="165"/>
      <c r="B83" s="171" t="e">
        <f>IF(#REF!=#REF!,M83,"")</f>
        <v>#REF!</v>
      </c>
      <c r="C83" s="167" t="e">
        <f>IF(#REF!="","",COUNTIF(#REF!,#REF!))</f>
        <v>#REF!</v>
      </c>
      <c r="D83" s="167" t="e">
        <f>IF(#REF!="","",IF(#REF!=#REF!,"",IF(OR(#REF!=#REF!,#REF!=#REF!,#REF!=#REF!),COUNTIFS(ORÇAMENTO!C$8:$C83,ORÇAMENTO!C83,ORÇAMENTO!#REF!,#REF!),COUNTIFS(ORÇAMENTO!$C$8:$C83,ORÇAMENTO!C83,ORÇAMENTO!#REF!,#REF!))))</f>
        <v>#REF!</v>
      </c>
      <c r="E83" s="174" t="s">
        <v>988</v>
      </c>
      <c r="F83" s="25" t="s">
        <v>51</v>
      </c>
      <c r="G83" s="24" t="s">
        <v>15</v>
      </c>
      <c r="H83" s="24" t="s">
        <v>52</v>
      </c>
      <c r="I83" s="26" t="s">
        <v>16</v>
      </c>
      <c r="J83" s="25">
        <v>244</v>
      </c>
      <c r="K83" s="202"/>
      <c r="L83" s="202"/>
      <c r="M83" s="27"/>
      <c r="N83" s="23" t="str">
        <f>IFERROR(IF(M83="","",M83/SUMIF(#REF!,"TOTAL",M:M)),"")</f>
        <v/>
      </c>
    </row>
    <row r="84" spans="1:14" s="6" customFormat="1" ht="30" x14ac:dyDescent="0.2">
      <c r="A84" s="165"/>
      <c r="B84" s="171" t="e">
        <f>IF(#REF!=#REF!,M84,"")</f>
        <v>#REF!</v>
      </c>
      <c r="C84" s="167" t="e">
        <f>IF(#REF!="","",COUNTIF(#REF!,#REF!))</f>
        <v>#REF!</v>
      </c>
      <c r="D84" s="167" t="e">
        <f>IF(#REF!="","",IF(#REF!=#REF!,"",IF(OR(#REF!=#REF!,#REF!=#REF!,#REF!=#REF!),COUNTIFS(ORÇAMENTO!C$8:$C84,ORÇAMENTO!C84,ORÇAMENTO!#REF!,#REF!),COUNTIFS(ORÇAMENTO!$C$8:$C84,ORÇAMENTO!C84,ORÇAMENTO!#REF!,#REF!))))</f>
        <v>#REF!</v>
      </c>
      <c r="E84" s="174" t="s">
        <v>989</v>
      </c>
      <c r="F84" s="25" t="s">
        <v>53</v>
      </c>
      <c r="G84" s="24" t="s">
        <v>15</v>
      </c>
      <c r="H84" s="24" t="s">
        <v>54</v>
      </c>
      <c r="I84" s="26" t="s">
        <v>16</v>
      </c>
      <c r="J84" s="25">
        <v>133.19</v>
      </c>
      <c r="K84" s="202"/>
      <c r="L84" s="202"/>
      <c r="M84" s="27"/>
      <c r="N84" s="23" t="str">
        <f>IFERROR(IF(M84="","",M84/SUMIF(#REF!,"TOTAL",M:M)),"")</f>
        <v/>
      </c>
    </row>
    <row r="85" spans="1:14" s="6" customFormat="1" ht="30" customHeight="1" x14ac:dyDescent="0.2">
      <c r="A85" s="183"/>
      <c r="B85" s="171" t="e">
        <f>IF(#REF!=#REF!,M85,"")</f>
        <v>#REF!</v>
      </c>
      <c r="C85" s="167" t="e">
        <f>IF(#REF!="","",COUNTIF(#REF!,#REF!))</f>
        <v>#REF!</v>
      </c>
      <c r="D85" s="167" t="e">
        <f>IF(#REF!="","",IF(#REF!=#REF!,"",IF(OR(#REF!=#REF!,#REF!=#REF!,#REF!=#REF!),COUNTIFS(ORÇAMENTO!C$8:$C85,ORÇAMENTO!C85,ORÇAMENTO!#REF!,#REF!),COUNTIFS(ORÇAMENTO!$C$8:$C85,ORÇAMENTO!C85,ORÇAMENTO!#REF!,#REF!))))</f>
        <v>#REF!</v>
      </c>
      <c r="E85" s="174" t="s">
        <v>990</v>
      </c>
      <c r="F85" s="25" t="s">
        <v>523</v>
      </c>
      <c r="G85" s="24" t="s">
        <v>15</v>
      </c>
      <c r="H85" s="24" t="s">
        <v>524</v>
      </c>
      <c r="I85" s="26" t="s">
        <v>16</v>
      </c>
      <c r="J85" s="25">
        <v>228.81</v>
      </c>
      <c r="K85" s="202"/>
      <c r="L85" s="202"/>
      <c r="M85" s="27"/>
      <c r="N85" s="23" t="str">
        <f>IFERROR(IF(M85="","",M85/SUMIF(#REF!,"TOTAL",M:M)),"")</f>
        <v/>
      </c>
    </row>
    <row r="86" spans="1:14" s="160" customFormat="1" ht="15" x14ac:dyDescent="0.25">
      <c r="B86" s="227" t="e">
        <f>IF(#REF!=#REF!,M86,"")</f>
        <v>#REF!</v>
      </c>
      <c r="C86" s="228" t="e">
        <f>IF(#REF!="","",COUNTIF(#REF!,#REF!))</f>
        <v>#REF!</v>
      </c>
      <c r="D86" s="228" t="e">
        <f>IF(#REF!="","",IF(#REF!=#REF!,"",IF(OR(#REF!=#REF!,#REF!=#REF!,#REF!=#REF!),COUNTIFS(ORÇAMENTO!C$8:$C86,ORÇAMENTO!C86,ORÇAMENTO!#REF!,#REF!),COUNTIFS(ORÇAMENTO!$C$8:$C86,ORÇAMENTO!C86,ORÇAMENTO!#REF!,#REF!))))</f>
        <v>#REF!</v>
      </c>
      <c r="E86" s="173" t="s">
        <v>991</v>
      </c>
      <c r="F86" s="21"/>
      <c r="G86" s="20"/>
      <c r="H86" s="20" t="s">
        <v>44</v>
      </c>
      <c r="I86" s="159"/>
      <c r="J86" s="21"/>
      <c r="K86" s="204"/>
      <c r="L86" s="204"/>
      <c r="M86" s="22"/>
      <c r="N86" s="23" t="str">
        <f>IFERROR(IF(M86="","",M86/SUMIF(#REF!,"TOTAL",M:M)),"")</f>
        <v/>
      </c>
    </row>
    <row r="87" spans="1:14" s="6" customFormat="1" ht="30" x14ac:dyDescent="0.2">
      <c r="A87" s="165"/>
      <c r="B87" s="171" t="e">
        <f>IF(#REF!=#REF!,M87,"")</f>
        <v>#REF!</v>
      </c>
      <c r="C87" s="167" t="e">
        <f>IF(#REF!="","",COUNTIF(#REF!,#REF!))</f>
        <v>#REF!</v>
      </c>
      <c r="D87" s="167" t="e">
        <f>IF(#REF!="","",IF(#REF!=#REF!,"",IF(OR(#REF!=#REF!,#REF!=#REF!,#REF!=#REF!),COUNTIFS(ORÇAMENTO!C$8:$C87,ORÇAMENTO!C87,ORÇAMENTO!#REF!,#REF!),COUNTIFS(ORÇAMENTO!$C$8:$C87,ORÇAMENTO!C87,ORÇAMENTO!#REF!,#REF!))))</f>
        <v>#REF!</v>
      </c>
      <c r="E87" s="174" t="s">
        <v>992</v>
      </c>
      <c r="F87" s="25" t="s">
        <v>55</v>
      </c>
      <c r="G87" s="24" t="s">
        <v>15</v>
      </c>
      <c r="H87" s="24" t="s">
        <v>56</v>
      </c>
      <c r="I87" s="26" t="s">
        <v>45</v>
      </c>
      <c r="J87" s="25">
        <v>523</v>
      </c>
      <c r="K87" s="202"/>
      <c r="L87" s="202"/>
      <c r="M87" s="27"/>
      <c r="N87" s="23" t="str">
        <f>IFERROR(IF(M87="","",M87/SUMIF(#REF!,"TOTAL",M:M)),"")</f>
        <v/>
      </c>
    </row>
    <row r="88" spans="1:14" s="164" customFormat="1" ht="30" x14ac:dyDescent="0.2">
      <c r="A88" s="165"/>
      <c r="B88" s="171" t="e">
        <f>IF(#REF!=#REF!,M88,"")</f>
        <v>#REF!</v>
      </c>
      <c r="C88" s="167" t="e">
        <f>IF(#REF!="","",COUNTIF(#REF!,#REF!))</f>
        <v>#REF!</v>
      </c>
      <c r="D88" s="167" t="e">
        <f>IF(#REF!="","",IF(#REF!=#REF!,"",IF(OR(#REF!=#REF!,#REF!=#REF!,#REF!=#REF!),COUNTIFS(ORÇAMENTO!C$8:$C88,ORÇAMENTO!C88,ORÇAMENTO!#REF!,#REF!),COUNTIFS(ORÇAMENTO!$C$8:$C88,ORÇAMENTO!C88,ORÇAMENTO!#REF!,#REF!))))</f>
        <v>#REF!</v>
      </c>
      <c r="E88" s="174" t="s">
        <v>993</v>
      </c>
      <c r="F88" s="25" t="s">
        <v>57</v>
      </c>
      <c r="G88" s="24" t="s">
        <v>15</v>
      </c>
      <c r="H88" s="24" t="s">
        <v>58</v>
      </c>
      <c r="I88" s="26" t="s">
        <v>45</v>
      </c>
      <c r="J88" s="25">
        <v>276</v>
      </c>
      <c r="K88" s="202"/>
      <c r="L88" s="202"/>
      <c r="M88" s="27"/>
      <c r="N88" s="23" t="str">
        <f>IFERROR(IF(M88="","",M88/SUMIF(#REF!,"TOTAL",M:M)),"")</f>
        <v/>
      </c>
    </row>
    <row r="89" spans="1:14" s="160" customFormat="1" ht="30" x14ac:dyDescent="0.25">
      <c r="B89" s="171" t="e">
        <f>IF(#REF!=#REF!,M89,"")</f>
        <v>#REF!</v>
      </c>
      <c r="C89" s="167" t="e">
        <f>IF(#REF!="","",COUNTIF(#REF!,#REF!))</f>
        <v>#REF!</v>
      </c>
      <c r="D89" s="167" t="e">
        <f>IF(#REF!="","",IF(#REF!=#REF!,"",IF(OR(#REF!=#REF!,#REF!=#REF!,#REF!=#REF!),COUNTIFS(ORÇAMENTO!C$8:$C89,ORÇAMENTO!C89,ORÇAMENTO!#REF!,#REF!),COUNTIFS(ORÇAMENTO!$C$8:$C89,ORÇAMENTO!C89,ORÇAMENTO!#REF!,#REF!))))</f>
        <v>#REF!</v>
      </c>
      <c r="E89" s="173" t="s">
        <v>994</v>
      </c>
      <c r="F89" s="25" t="s">
        <v>59</v>
      </c>
      <c r="G89" s="24" t="s">
        <v>15</v>
      </c>
      <c r="H89" s="24" t="s">
        <v>60</v>
      </c>
      <c r="I89" s="26" t="s">
        <v>45</v>
      </c>
      <c r="J89" s="25">
        <v>48</v>
      </c>
      <c r="K89" s="202"/>
      <c r="L89" s="202"/>
      <c r="M89" s="27"/>
      <c r="N89" s="23" t="str">
        <f>IFERROR(IF(M89="","",M89/SUMIF(#REF!,"TOTAL",M:M)),"")</f>
        <v/>
      </c>
    </row>
    <row r="90" spans="1:14" ht="30" x14ac:dyDescent="0.2">
      <c r="B90" s="171" t="e">
        <f>IF(#REF!=#REF!,M90,"")</f>
        <v>#REF!</v>
      </c>
      <c r="C90" s="167" t="e">
        <f>IF(#REF!="","",COUNTIF(#REF!,#REF!))</f>
        <v>#REF!</v>
      </c>
      <c r="D90" s="167" t="e">
        <f>IF(#REF!="","",IF(#REF!=#REF!,"",IF(OR(#REF!=#REF!,#REF!=#REF!,#REF!=#REF!),COUNTIFS(ORÇAMENTO!C$8:$C90,ORÇAMENTO!C90,ORÇAMENTO!#REF!,#REF!),COUNTIFS(ORÇAMENTO!$C$8:$C90,ORÇAMENTO!C90,ORÇAMENTO!#REF!,#REF!))))</f>
        <v>#REF!</v>
      </c>
      <c r="E90" s="174" t="s">
        <v>995</v>
      </c>
      <c r="F90" s="25" t="s">
        <v>61</v>
      </c>
      <c r="G90" s="24" t="s">
        <v>15</v>
      </c>
      <c r="H90" s="24" t="s">
        <v>62</v>
      </c>
      <c r="I90" s="26" t="s">
        <v>45</v>
      </c>
      <c r="J90" s="25">
        <v>1569</v>
      </c>
      <c r="K90" s="202"/>
      <c r="L90" s="202"/>
      <c r="M90" s="27"/>
      <c r="N90" s="23" t="str">
        <f>IFERROR(IF(M90="","",M90/SUMIF(#REF!,"TOTAL",M:M)),"")</f>
        <v/>
      </c>
    </row>
    <row r="91" spans="1:14" ht="30" x14ac:dyDescent="0.2">
      <c r="B91" s="171" t="e">
        <f>IF(#REF!=#REF!,M91,"")</f>
        <v>#REF!</v>
      </c>
      <c r="C91" s="167" t="e">
        <f>IF(#REF!="","",COUNTIF(#REF!,#REF!))</f>
        <v>#REF!</v>
      </c>
      <c r="D91" s="167" t="e">
        <f>IF(#REF!="","",IF(#REF!=#REF!,"",IF(OR(#REF!=#REF!,#REF!=#REF!,#REF!=#REF!),COUNTIFS(ORÇAMENTO!C$8:$C91,ORÇAMENTO!C91,ORÇAMENTO!#REF!,#REF!),COUNTIFS(ORÇAMENTO!$C$8:$C91,ORÇAMENTO!C91,ORÇAMENTO!#REF!,#REF!))))</f>
        <v>#REF!</v>
      </c>
      <c r="E91" s="174" t="s">
        <v>996</v>
      </c>
      <c r="F91" s="25" t="s">
        <v>63</v>
      </c>
      <c r="G91" s="24" t="s">
        <v>15</v>
      </c>
      <c r="H91" s="24" t="s">
        <v>64</v>
      </c>
      <c r="I91" s="26" t="s">
        <v>45</v>
      </c>
      <c r="J91" s="25">
        <v>619</v>
      </c>
      <c r="K91" s="202"/>
      <c r="L91" s="202"/>
      <c r="M91" s="27"/>
      <c r="N91" s="23" t="str">
        <f>IFERROR(IF(M91="","",M91/SUMIF(#REF!,"TOTAL",M:M)),"")</f>
        <v/>
      </c>
    </row>
    <row r="92" spans="1:14" ht="30" x14ac:dyDescent="0.2">
      <c r="B92" s="171" t="e">
        <f>IF(#REF!=#REF!,M92,"")</f>
        <v>#REF!</v>
      </c>
      <c r="C92" s="167" t="e">
        <f>IF(#REF!="","",COUNTIF(#REF!,#REF!))</f>
        <v>#REF!</v>
      </c>
      <c r="D92" s="167" t="e">
        <f>IF(#REF!="","",IF(#REF!=#REF!,"",IF(OR(#REF!=#REF!,#REF!=#REF!,#REF!=#REF!),COUNTIFS(ORÇAMENTO!C$8:$C92,ORÇAMENTO!C92,ORÇAMENTO!#REF!,#REF!),COUNTIFS(ORÇAMENTO!$C$8:$C92,ORÇAMENTO!C92,ORÇAMENTO!#REF!,#REF!))))</f>
        <v>#REF!</v>
      </c>
      <c r="E92" s="174" t="s">
        <v>997</v>
      </c>
      <c r="F92" s="25" t="s">
        <v>65</v>
      </c>
      <c r="G92" s="24" t="s">
        <v>15</v>
      </c>
      <c r="H92" s="24" t="s">
        <v>66</v>
      </c>
      <c r="I92" s="26" t="s">
        <v>45</v>
      </c>
      <c r="J92" s="25">
        <v>658</v>
      </c>
      <c r="K92" s="202"/>
      <c r="L92" s="202"/>
      <c r="M92" s="27"/>
      <c r="N92" s="23" t="str">
        <f>IFERROR(IF(M92="","",M92/SUMIF(#REF!,"TOTAL",M:M)),"")</f>
        <v/>
      </c>
    </row>
    <row r="93" spans="1:14" ht="30" x14ac:dyDescent="0.2">
      <c r="B93" s="171" t="e">
        <f>IF(#REF!=#REF!,M93,"")</f>
        <v>#REF!</v>
      </c>
      <c r="C93" s="167" t="e">
        <f>IF(#REF!="","",COUNTIF(#REF!,#REF!))</f>
        <v>#REF!</v>
      </c>
      <c r="D93" s="167" t="e">
        <f>IF(#REF!="","",IF(#REF!=#REF!,"",IF(OR(#REF!=#REF!,#REF!=#REF!,#REF!=#REF!),COUNTIFS(ORÇAMENTO!C$8:$C93,ORÇAMENTO!C93,ORÇAMENTO!#REF!,#REF!),COUNTIFS(ORÇAMENTO!$C$8:$C93,ORÇAMENTO!C93,ORÇAMENTO!#REF!,#REF!))))</f>
        <v>#REF!</v>
      </c>
      <c r="E93" s="174" t="s">
        <v>998</v>
      </c>
      <c r="F93" s="25" t="s">
        <v>67</v>
      </c>
      <c r="G93" s="24" t="s">
        <v>15</v>
      </c>
      <c r="H93" s="24" t="s">
        <v>68</v>
      </c>
      <c r="I93" s="26" t="s">
        <v>45</v>
      </c>
      <c r="J93" s="25">
        <v>2408</v>
      </c>
      <c r="K93" s="202"/>
      <c r="L93" s="202"/>
      <c r="M93" s="27"/>
      <c r="N93" s="23" t="str">
        <f>IFERROR(IF(M93="","",M93/SUMIF(#REF!,"TOTAL",M:M)),"")</f>
        <v/>
      </c>
    </row>
    <row r="94" spans="1:14" s="160" customFormat="1" ht="30" x14ac:dyDescent="0.25">
      <c r="B94" s="171" t="e">
        <f>IF(#REF!=#REF!,M94,"")</f>
        <v>#REF!</v>
      </c>
      <c r="C94" s="167" t="e">
        <f>IF(#REF!="","",COUNTIF(#REF!,#REF!))</f>
        <v>#REF!</v>
      </c>
      <c r="D94" s="167" t="e">
        <f>IF(#REF!="","",IF(#REF!=#REF!,"",IF(OR(#REF!=#REF!,#REF!=#REF!,#REF!=#REF!),COUNTIFS(ORÇAMENTO!C$8:$C94,ORÇAMENTO!C94,ORÇAMENTO!#REF!,#REF!),COUNTIFS(ORÇAMENTO!$C$8:$C94,ORÇAMENTO!C94,ORÇAMENTO!#REF!,#REF!))))</f>
        <v>#REF!</v>
      </c>
      <c r="E94" s="174" t="s">
        <v>999</v>
      </c>
      <c r="F94" s="25" t="s">
        <v>69</v>
      </c>
      <c r="G94" s="24" t="s">
        <v>15</v>
      </c>
      <c r="H94" s="24" t="s">
        <v>70</v>
      </c>
      <c r="I94" s="26" t="s">
        <v>45</v>
      </c>
      <c r="J94" s="25">
        <v>2602</v>
      </c>
      <c r="K94" s="202"/>
      <c r="L94" s="202"/>
      <c r="M94" s="27"/>
      <c r="N94" s="23" t="str">
        <f>IFERROR(IF(M94="","",M94/SUMIF(#REF!,"TOTAL",M:M)),"")</f>
        <v/>
      </c>
    </row>
    <row r="95" spans="1:14" ht="30" x14ac:dyDescent="0.2">
      <c r="B95" s="171" t="e">
        <f>IF(#REF!=#REF!,M95,"")</f>
        <v>#REF!</v>
      </c>
      <c r="C95" s="167" t="e">
        <f>IF(#REF!="","",COUNTIF(#REF!,#REF!))</f>
        <v>#REF!</v>
      </c>
      <c r="D95" s="167" t="e">
        <f>IF(#REF!="","",IF(#REF!=#REF!,"",IF(OR(#REF!=#REF!,#REF!=#REF!,#REF!=#REF!),COUNTIFS(ORÇAMENTO!C$8:$C95,ORÇAMENTO!C95,ORÇAMENTO!#REF!,#REF!),COUNTIFS(ORÇAMENTO!$C$8:$C95,ORÇAMENTO!C95,ORÇAMENTO!#REF!,#REF!))))</f>
        <v>#REF!</v>
      </c>
      <c r="E95" s="174" t="s">
        <v>1000</v>
      </c>
      <c r="F95" s="25" t="s">
        <v>71</v>
      </c>
      <c r="G95" s="24" t="s">
        <v>15</v>
      </c>
      <c r="H95" s="24" t="s">
        <v>72</v>
      </c>
      <c r="I95" s="26" t="s">
        <v>45</v>
      </c>
      <c r="J95" s="25">
        <v>701</v>
      </c>
      <c r="K95" s="202"/>
      <c r="L95" s="202"/>
      <c r="M95" s="27"/>
      <c r="N95" s="23" t="str">
        <f>IFERROR(IF(M95="","",M95/SUMIF(#REF!,"TOTAL",M:M)),"")</f>
        <v/>
      </c>
    </row>
    <row r="96" spans="1:14" s="161" customFormat="1" ht="35.25" customHeight="1" x14ac:dyDescent="0.2">
      <c r="B96" s="171" t="e">
        <f>IF(#REF!=#REF!,M96,"")</f>
        <v>#REF!</v>
      </c>
      <c r="C96" s="167" t="e">
        <f>IF(#REF!="","",COUNTIF(#REF!,#REF!))</f>
        <v>#REF!</v>
      </c>
      <c r="D96" s="167" t="e">
        <f>IF(#REF!="","",IF(#REF!=#REF!,"",IF(OR(#REF!=#REF!,#REF!=#REF!,#REF!=#REF!),COUNTIFS(ORÇAMENTO!C$8:$C96,ORÇAMENTO!C96,ORÇAMENTO!#REF!,#REF!),COUNTIFS(ORÇAMENTO!$C$8:$C96,ORÇAMENTO!C96,ORÇAMENTO!#REF!,#REF!))))</f>
        <v>#REF!</v>
      </c>
      <c r="E96" s="174" t="s">
        <v>1001</v>
      </c>
      <c r="F96" s="25" t="s">
        <v>525</v>
      </c>
      <c r="G96" s="24" t="s">
        <v>15</v>
      </c>
      <c r="H96" s="24" t="s">
        <v>526</v>
      </c>
      <c r="I96" s="26" t="s">
        <v>45</v>
      </c>
      <c r="J96" s="25">
        <v>31</v>
      </c>
      <c r="K96" s="203"/>
      <c r="L96" s="202"/>
      <c r="M96" s="27"/>
      <c r="N96" s="23" t="str">
        <f>IFERROR(IF(M96="","",M96/SUMIF(#REF!,"TOTAL",M:M)),"")</f>
        <v/>
      </c>
    </row>
    <row r="97" spans="1:14" ht="30" x14ac:dyDescent="0.2">
      <c r="B97" s="171" t="e">
        <f>IF(#REF!=#REF!,M97,"")</f>
        <v>#REF!</v>
      </c>
      <c r="C97" s="167" t="e">
        <f>IF(#REF!="","",COUNTIF(#REF!,#REF!))</f>
        <v>#REF!</v>
      </c>
      <c r="D97" s="167" t="e">
        <f>IF(#REF!="","",IF(#REF!=#REF!,"",IF(OR(#REF!=#REF!,#REF!=#REF!,#REF!=#REF!),COUNTIFS(ORÇAMENTO!C$8:$C97,ORÇAMENTO!C97,ORÇAMENTO!#REF!,#REF!),COUNTIFS(ORÇAMENTO!$C$8:$C97,ORÇAMENTO!C97,ORÇAMENTO!#REF!,#REF!))))</f>
        <v>#REF!</v>
      </c>
      <c r="E97" s="174" t="s">
        <v>1002</v>
      </c>
      <c r="F97" s="25" t="s">
        <v>527</v>
      </c>
      <c r="G97" s="24" t="s">
        <v>15</v>
      </c>
      <c r="H97" s="24" t="s">
        <v>528</v>
      </c>
      <c r="I97" s="26" t="s">
        <v>45</v>
      </c>
      <c r="J97" s="25">
        <v>61</v>
      </c>
      <c r="K97" s="202"/>
      <c r="L97" s="202"/>
      <c r="M97" s="27"/>
      <c r="N97" s="23" t="str">
        <f>IFERROR(IF(M97="","",M97/SUMIF(#REF!,"TOTAL",M:M)),"")</f>
        <v/>
      </c>
    </row>
    <row r="98" spans="1:14" s="160" customFormat="1" ht="19.5" customHeight="1" x14ac:dyDescent="0.25">
      <c r="B98" s="227" t="e">
        <f>IF(#REF!=#REF!,M98,"")</f>
        <v>#REF!</v>
      </c>
      <c r="C98" s="228" t="e">
        <f>IF(#REF!="","",COUNTIF(#REF!,#REF!))</f>
        <v>#REF!</v>
      </c>
      <c r="D98" s="228" t="e">
        <f>IF(#REF!="","",IF(#REF!=#REF!,"",IF(OR(#REF!=#REF!,#REF!=#REF!,#REF!=#REF!),COUNTIFS(ORÇAMENTO!C$8:$C98,ORÇAMENTO!C98,ORÇAMENTO!#REF!,#REF!),COUNTIFS(ORÇAMENTO!$C$8:$C98,ORÇAMENTO!C98,ORÇAMENTO!#REF!,#REF!))))</f>
        <v>#REF!</v>
      </c>
      <c r="E98" s="173" t="s">
        <v>1003</v>
      </c>
      <c r="F98" s="21"/>
      <c r="G98" s="20"/>
      <c r="H98" s="20" t="s">
        <v>73</v>
      </c>
      <c r="I98" s="159"/>
      <c r="J98" s="21"/>
      <c r="K98" s="204"/>
      <c r="L98" s="204"/>
      <c r="M98" s="22"/>
      <c r="N98" s="23" t="str">
        <f>IFERROR(IF(M98="","",M98/SUMIF(#REF!,"TOTAL",M:M)),"")</f>
        <v/>
      </c>
    </row>
    <row r="99" spans="1:14" ht="15" x14ac:dyDescent="0.2">
      <c r="B99" s="171" t="e">
        <f>IF(#REF!=#REF!,M99,"")</f>
        <v>#REF!</v>
      </c>
      <c r="C99" s="167" t="e">
        <f>IF(#REF!="","",COUNTIF(#REF!,#REF!))</f>
        <v>#REF!</v>
      </c>
      <c r="D99" s="167" t="e">
        <f>IF(#REF!="","",IF(#REF!=#REF!,"",IF(OR(#REF!=#REF!,#REF!=#REF!,#REF!=#REF!),COUNTIFS(ORÇAMENTO!C$8:$C99,ORÇAMENTO!C99,ORÇAMENTO!#REF!,#REF!),COUNTIFS(ORÇAMENTO!$C$8:$C99,ORÇAMENTO!C99,ORÇAMENTO!#REF!,#REF!))))</f>
        <v>#REF!</v>
      </c>
      <c r="E99" s="174" t="s">
        <v>1004</v>
      </c>
      <c r="F99" s="25" t="s">
        <v>747</v>
      </c>
      <c r="G99" s="24" t="s">
        <v>15</v>
      </c>
      <c r="H99" s="24" t="s">
        <v>748</v>
      </c>
      <c r="I99" s="26" t="s">
        <v>32</v>
      </c>
      <c r="J99" s="25">
        <v>141.56</v>
      </c>
      <c r="K99" s="203"/>
      <c r="L99" s="202"/>
      <c r="M99" s="27"/>
      <c r="N99" s="23" t="str">
        <f>IFERROR(IF(M99="","",M99/SUMIF(#REF!,"TOTAL",M:M)),"")</f>
        <v/>
      </c>
    </row>
    <row r="100" spans="1:14" s="160" customFormat="1" ht="18.75" customHeight="1" x14ac:dyDescent="0.25">
      <c r="B100" s="227" t="e">
        <f>IF(#REF!=#REF!,M100,"")</f>
        <v>#REF!</v>
      </c>
      <c r="C100" s="228" t="e">
        <f>IF(#REF!="","",COUNTIF(#REF!,#REF!))</f>
        <v>#REF!</v>
      </c>
      <c r="D100" s="228" t="e">
        <f>IF(#REF!="","",IF(#REF!=#REF!,"",IF(OR(#REF!=#REF!,#REF!=#REF!,#REF!=#REF!),COUNTIFS(ORÇAMENTO!C$8:$C100,ORÇAMENTO!C100,ORÇAMENTO!#REF!,#REF!),COUNTIFS(ORÇAMENTO!$C$8:$C100,ORÇAMENTO!C100,ORÇAMENTO!#REF!,#REF!))))</f>
        <v>#REF!</v>
      </c>
      <c r="E100" s="173" t="s">
        <v>1005</v>
      </c>
      <c r="F100" s="21"/>
      <c r="G100" s="20"/>
      <c r="H100" s="20" t="s">
        <v>529</v>
      </c>
      <c r="I100" s="159"/>
      <c r="J100" s="21"/>
      <c r="K100" s="204"/>
      <c r="L100" s="204"/>
      <c r="M100" s="22"/>
      <c r="N100" s="23" t="str">
        <f>IFERROR(IF(M100="","",M100/SUMIF(#REF!,"TOTAL",M:M)),"")</f>
        <v/>
      </c>
    </row>
    <row r="101" spans="1:14" s="236" customFormat="1" ht="35.25" customHeight="1" x14ac:dyDescent="0.2">
      <c r="B101" s="237" t="e">
        <f>IF(#REF!=#REF!,M101,"")</f>
        <v>#REF!</v>
      </c>
      <c r="C101" s="238" t="e">
        <f>IF(#REF!="","",COUNTIF(#REF!,#REF!))</f>
        <v>#REF!</v>
      </c>
      <c r="D101" s="238" t="e">
        <f>IF(#REF!="","",IF(#REF!=#REF!,"",IF(OR(#REF!=#REF!,#REF!=#REF!,#REF!=#REF!),COUNTIFS(ORÇAMENTO!C$8:$C101,ORÇAMENTO!C101,ORÇAMENTO!#REF!,#REF!),COUNTIFS(ORÇAMENTO!$C$8:$C101,ORÇAMENTO!C101,ORÇAMENTO!#REF!,#REF!))))</f>
        <v>#REF!</v>
      </c>
      <c r="E101" s="239" t="s">
        <v>1006</v>
      </c>
      <c r="F101" s="240" t="s">
        <v>530</v>
      </c>
      <c r="G101" s="241" t="s">
        <v>15</v>
      </c>
      <c r="H101" s="241" t="s">
        <v>531</v>
      </c>
      <c r="I101" s="242" t="s">
        <v>45</v>
      </c>
      <c r="J101" s="240">
        <v>744.53</v>
      </c>
      <c r="K101" s="243"/>
      <c r="L101" s="244"/>
      <c r="M101" s="245"/>
      <c r="N101" s="246" t="str">
        <f>IFERROR(IF(M101="","",M101/SUMIF(#REF!,"TOTAL",M:M)),"")</f>
        <v/>
      </c>
    </row>
    <row r="102" spans="1:14" s="247" customFormat="1" ht="30" x14ac:dyDescent="0.2">
      <c r="B102" s="237" t="e">
        <f>IF(#REF!=#REF!,M102,"")</f>
        <v>#REF!</v>
      </c>
      <c r="C102" s="238" t="e">
        <f>IF(#REF!="","",COUNTIF(#REF!,#REF!))</f>
        <v>#REF!</v>
      </c>
      <c r="D102" s="238" t="e">
        <f>IF(#REF!="","",IF(#REF!=#REF!,"",IF(OR(#REF!=#REF!,#REF!=#REF!,#REF!=#REF!),COUNTIFS(ORÇAMENTO!C$8:$C102,ORÇAMENTO!C102,ORÇAMENTO!#REF!,#REF!),COUNTIFS(ORÇAMENTO!$C$8:$C102,ORÇAMENTO!C102,ORÇAMENTO!#REF!,#REF!))))</f>
        <v>#REF!</v>
      </c>
      <c r="E102" s="239" t="s">
        <v>1007</v>
      </c>
      <c r="F102" s="240" t="s">
        <v>116</v>
      </c>
      <c r="G102" s="241" t="s">
        <v>15</v>
      </c>
      <c r="H102" s="241" t="s">
        <v>117</v>
      </c>
      <c r="I102" s="242" t="s">
        <v>16</v>
      </c>
      <c r="J102" s="240">
        <v>200.87</v>
      </c>
      <c r="K102" s="244"/>
      <c r="L102" s="244"/>
      <c r="M102" s="245"/>
      <c r="N102" s="246" t="str">
        <f>IFERROR(IF(M102="","",M102/SUMIF(#REF!,"TOTAL",M:M)),"")</f>
        <v/>
      </c>
    </row>
    <row r="103" spans="1:14" s="247" customFormat="1" ht="24" customHeight="1" x14ac:dyDescent="0.2">
      <c r="B103" s="237" t="e">
        <f>IF(#REF!=#REF!,M103,"")</f>
        <v>#REF!</v>
      </c>
      <c r="C103" s="238" t="e">
        <f>IF(#REF!="","",COUNTIF(#REF!,#REF!))</f>
        <v>#REF!</v>
      </c>
      <c r="D103" s="238" t="e">
        <f>IF(#REF!="","",IF(#REF!=#REF!,"",IF(OR(#REF!=#REF!,#REF!=#REF!,#REF!=#REF!),COUNTIFS(ORÇAMENTO!C$8:$C103,ORÇAMENTO!C103,ORÇAMENTO!#REF!,#REF!),COUNTIFS(ORÇAMENTO!$C$8:$C103,ORÇAMENTO!C103,ORÇAMENTO!#REF!,#REF!))))</f>
        <v>#REF!</v>
      </c>
      <c r="E103" s="239" t="s">
        <v>1008</v>
      </c>
      <c r="F103" s="240" t="s">
        <v>749</v>
      </c>
      <c r="G103" s="241" t="s">
        <v>720</v>
      </c>
      <c r="H103" s="241" t="s">
        <v>750</v>
      </c>
      <c r="I103" s="242" t="s">
        <v>32</v>
      </c>
      <c r="J103" s="240">
        <v>16.920000000000002</v>
      </c>
      <c r="K103" s="244"/>
      <c r="L103" s="244"/>
      <c r="M103" s="245"/>
      <c r="N103" s="246" t="str">
        <f>IFERROR(IF(M103="","",M103/SUMIF(#REF!,"TOTAL",M:M)),"")</f>
        <v/>
      </c>
    </row>
    <row r="104" spans="1:14" s="160" customFormat="1" ht="15" x14ac:dyDescent="0.25">
      <c r="B104" s="227" t="e">
        <f>IF(#REF!=#REF!,M104,"")</f>
        <v>#REF!</v>
      </c>
      <c r="C104" s="228" t="e">
        <f>IF(#REF!="","",COUNTIF(#REF!,#REF!))</f>
        <v>#REF!</v>
      </c>
      <c r="D104" s="228" t="e">
        <f>IF(#REF!="","",IF(#REF!=#REF!,"",IF(OR(#REF!=#REF!,#REF!=#REF!,#REF!=#REF!),COUNTIFS(ORÇAMENTO!C$8:$C104,ORÇAMENTO!C104,ORÇAMENTO!#REF!,#REF!),COUNTIFS(ORÇAMENTO!$C$8:$C104,ORÇAMENTO!C104,ORÇAMENTO!#REF!,#REF!))))</f>
        <v>#REF!</v>
      </c>
      <c r="E104" s="172" t="s">
        <v>433</v>
      </c>
      <c r="F104" s="28"/>
      <c r="G104" s="28"/>
      <c r="H104" s="28" t="s">
        <v>74</v>
      </c>
      <c r="I104" s="28"/>
      <c r="J104" s="29"/>
      <c r="K104" s="28"/>
      <c r="L104" s="28"/>
      <c r="M104" s="30"/>
      <c r="N104" s="205" t="str">
        <f>IFERROR(IF(M104="","",M104/SUMIF(#REF!,"TOTAL",M:M)),"")</f>
        <v/>
      </c>
    </row>
    <row r="105" spans="1:14" s="160" customFormat="1" ht="24" customHeight="1" x14ac:dyDescent="0.25">
      <c r="B105" s="227" t="e">
        <f>IF(#REF!=#REF!,M105,"")</f>
        <v>#REF!</v>
      </c>
      <c r="C105" s="228" t="e">
        <f>IF(#REF!="","",COUNTIF(#REF!,#REF!))</f>
        <v>#REF!</v>
      </c>
      <c r="D105" s="228" t="e">
        <f>IF(#REF!="","",IF(#REF!=#REF!,"",IF(OR(#REF!=#REF!,#REF!=#REF!,#REF!=#REF!),COUNTIFS(ORÇAMENTO!C$8:$C105,ORÇAMENTO!C105,ORÇAMENTO!#REF!,#REF!),COUNTIFS(ORÇAMENTO!$C$8:$C105,ORÇAMENTO!C105,ORÇAMENTO!#REF!,#REF!))))</f>
        <v>#REF!</v>
      </c>
      <c r="E105" s="173" t="s">
        <v>1009</v>
      </c>
      <c r="F105" s="21"/>
      <c r="G105" s="20"/>
      <c r="H105" s="20" t="s">
        <v>751</v>
      </c>
      <c r="I105" s="159"/>
      <c r="J105" s="21"/>
      <c r="K105" s="22"/>
      <c r="L105" s="22"/>
      <c r="M105" s="22"/>
      <c r="N105" s="23" t="str">
        <f>IFERROR(IF(M105="","",M105/SUMIF(#REF!,"TOTAL",M:M)),"")</f>
        <v/>
      </c>
    </row>
    <row r="106" spans="1:14" ht="15" x14ac:dyDescent="0.2">
      <c r="B106" s="171" t="e">
        <f>IF(#REF!=#REF!,M106,"")</f>
        <v>#REF!</v>
      </c>
      <c r="C106" s="167" t="e">
        <f>IF(#REF!="","",COUNTIF(#REF!,#REF!))</f>
        <v>#REF!</v>
      </c>
      <c r="D106" s="167" t="e">
        <f>IF(#REF!="","",IF(#REF!=#REF!,"",IF(OR(#REF!=#REF!,#REF!=#REF!,#REF!=#REF!),COUNTIFS(ORÇAMENTO!C$8:$C106,ORÇAMENTO!C106,ORÇAMENTO!#REF!,#REF!),COUNTIFS(ORÇAMENTO!$C$8:$C106,ORÇAMENTO!C106,ORÇAMENTO!#REF!,#REF!))))</f>
        <v>#REF!</v>
      </c>
      <c r="E106" s="174" t="s">
        <v>1010</v>
      </c>
      <c r="F106" s="25" t="s">
        <v>75</v>
      </c>
      <c r="G106" s="24" t="s">
        <v>15</v>
      </c>
      <c r="H106" s="24" t="s">
        <v>76</v>
      </c>
      <c r="I106" s="26" t="s">
        <v>30</v>
      </c>
      <c r="J106" s="25">
        <v>314.87</v>
      </c>
      <c r="K106" s="27"/>
      <c r="L106" s="202"/>
      <c r="M106" s="27"/>
      <c r="N106" s="23" t="str">
        <f>IFERROR(IF(M106="","",M106/SUMIF(#REF!,"TOTAL",M:M)),"")</f>
        <v/>
      </c>
    </row>
    <row r="107" spans="1:14" s="160" customFormat="1" ht="45" x14ac:dyDescent="0.25">
      <c r="B107" s="171" t="e">
        <f>IF(#REF!=#REF!,M107,"")</f>
        <v>#REF!</v>
      </c>
      <c r="C107" s="167" t="e">
        <f>IF(#REF!="","",COUNTIF(#REF!,#REF!))</f>
        <v>#REF!</v>
      </c>
      <c r="D107" s="167" t="e">
        <f>IF(#REF!="","",IF(#REF!=#REF!,"",IF(OR(#REF!=#REF!,#REF!=#REF!,#REF!=#REF!),COUNTIFS(ORÇAMENTO!C$8:$C107,ORÇAMENTO!C107,ORÇAMENTO!#REF!,#REF!),COUNTIFS(ORÇAMENTO!$C$8:$C107,ORÇAMENTO!C107,ORÇAMENTO!#REF!,#REF!))))</f>
        <v>#REF!</v>
      </c>
      <c r="E107" s="174" t="s">
        <v>1011</v>
      </c>
      <c r="F107" s="25" t="s">
        <v>77</v>
      </c>
      <c r="G107" s="24" t="s">
        <v>15</v>
      </c>
      <c r="H107" s="24" t="s">
        <v>78</v>
      </c>
      <c r="I107" s="26" t="s">
        <v>16</v>
      </c>
      <c r="J107" s="25">
        <v>12.3</v>
      </c>
      <c r="K107" s="27"/>
      <c r="L107" s="202"/>
      <c r="M107" s="27"/>
      <c r="N107" s="206" t="str">
        <f>IFERROR(IF(M107="","",M107/SUMIF(#REF!,"TOTAL",M:M)),"")</f>
        <v/>
      </c>
    </row>
    <row r="108" spans="1:14" ht="45" x14ac:dyDescent="0.2">
      <c r="B108" s="171" t="e">
        <f>IF(#REF!=#REF!,M108,"")</f>
        <v>#REF!</v>
      </c>
      <c r="C108" s="167" t="e">
        <f>IF(#REF!="","",COUNTIF(#REF!,#REF!))</f>
        <v>#REF!</v>
      </c>
      <c r="D108" s="167" t="e">
        <f>IF(#REF!="","",IF(#REF!=#REF!,"",IF(OR(#REF!=#REF!,#REF!=#REF!,#REF!=#REF!),COUNTIFS(ORÇAMENTO!C$8:$C108,ORÇAMENTO!C108,ORÇAMENTO!#REF!,#REF!),COUNTIFS(ORÇAMENTO!$C$8:$C108,ORÇAMENTO!C108,ORÇAMENTO!#REF!,#REF!))))</f>
        <v>#REF!</v>
      </c>
      <c r="E108" s="174" t="s">
        <v>1012</v>
      </c>
      <c r="F108" s="25" t="s">
        <v>79</v>
      </c>
      <c r="G108" s="24" t="s">
        <v>15</v>
      </c>
      <c r="H108" s="24" t="s">
        <v>80</v>
      </c>
      <c r="I108" s="26" t="s">
        <v>16</v>
      </c>
      <c r="J108" s="25">
        <v>209.37</v>
      </c>
      <c r="K108" s="27"/>
      <c r="L108" s="202"/>
      <c r="M108" s="27"/>
      <c r="N108" s="23" t="str">
        <f>IFERROR(IF(M108="","",M108/SUMIF(#REF!,"TOTAL",M:M)),"")</f>
        <v/>
      </c>
    </row>
    <row r="109" spans="1:14" ht="45" x14ac:dyDescent="0.2">
      <c r="B109" s="171" t="e">
        <f>IF(#REF!=#REF!,M109,"")</f>
        <v>#REF!</v>
      </c>
      <c r="C109" s="167" t="e">
        <f>IF(#REF!="","",COUNTIF(#REF!,#REF!))</f>
        <v>#REF!</v>
      </c>
      <c r="D109" s="167" t="e">
        <f>IF(#REF!="","",IF(#REF!=#REF!,"",IF(OR(#REF!=#REF!,#REF!=#REF!,#REF!=#REF!),COUNTIFS(ORÇAMENTO!C$8:$C109,ORÇAMENTO!C109,ORÇAMENTO!#REF!,#REF!),COUNTIFS(ORÇAMENTO!$C$8:$C109,ORÇAMENTO!C109,ORÇAMENTO!#REF!,#REF!))))</f>
        <v>#REF!</v>
      </c>
      <c r="E109" s="174" t="s">
        <v>1013</v>
      </c>
      <c r="F109" s="25" t="s">
        <v>81</v>
      </c>
      <c r="G109" s="24" t="s">
        <v>15</v>
      </c>
      <c r="H109" s="24" t="s">
        <v>82</v>
      </c>
      <c r="I109" s="26" t="s">
        <v>16</v>
      </c>
      <c r="J109" s="25">
        <v>116.47</v>
      </c>
      <c r="K109" s="25"/>
      <c r="L109" s="202"/>
      <c r="M109" s="27"/>
      <c r="N109" s="206" t="str">
        <f>IFERROR(IF(M109="","",M109/SUMIF(#REF!,"TOTAL",M:M)),"")</f>
        <v/>
      </c>
    </row>
    <row r="110" spans="1:14" ht="45" x14ac:dyDescent="0.2">
      <c r="B110" s="171" t="e">
        <f>IF(#REF!=#REF!,M110,"")</f>
        <v>#REF!</v>
      </c>
      <c r="C110" s="167" t="e">
        <f>IF(#REF!="","",COUNTIF(#REF!,#REF!))</f>
        <v>#REF!</v>
      </c>
      <c r="D110" s="167" t="e">
        <f>IF(#REF!="","",IF(#REF!=#REF!,"",IF(OR(#REF!=#REF!,#REF!=#REF!,#REF!=#REF!),COUNTIFS(ORÇAMENTO!C$8:$C110,ORÇAMENTO!C110,ORÇAMENTO!#REF!,#REF!),COUNTIFS(ORÇAMENTO!$C$8:$C110,ORÇAMENTO!C110,ORÇAMENTO!#REF!,#REF!))))</f>
        <v>#REF!</v>
      </c>
      <c r="E110" s="174" t="s">
        <v>1014</v>
      </c>
      <c r="F110" s="25" t="s">
        <v>83</v>
      </c>
      <c r="G110" s="24" t="s">
        <v>15</v>
      </c>
      <c r="H110" s="24" t="s">
        <v>84</v>
      </c>
      <c r="I110" s="26" t="s">
        <v>16</v>
      </c>
      <c r="J110" s="25">
        <v>202.29</v>
      </c>
      <c r="K110" s="27"/>
      <c r="L110" s="202"/>
      <c r="M110" s="27"/>
      <c r="N110" s="23" t="str">
        <f>IFERROR(IF(M110="","",M110/SUMIF(#REF!,"TOTAL",M:M)),"")</f>
        <v/>
      </c>
    </row>
    <row r="111" spans="1:14" ht="30" x14ac:dyDescent="0.2">
      <c r="B111" s="171" t="e">
        <f>IF(#REF!=#REF!,M111,"")</f>
        <v>#REF!</v>
      </c>
      <c r="C111" s="167" t="e">
        <f>IF(#REF!="","",COUNTIF(#REF!,#REF!))</f>
        <v>#REF!</v>
      </c>
      <c r="D111" s="167" t="e">
        <f>IF(#REF!="","",IF(#REF!=#REF!,"",IF(OR(#REF!=#REF!,#REF!=#REF!,#REF!=#REF!),COUNTIFS(ORÇAMENTO!C$8:$C111,ORÇAMENTO!C111,ORÇAMENTO!#REF!,#REF!),COUNTIFS(ORÇAMENTO!$C$8:$C111,ORÇAMENTO!C111,ORÇAMENTO!#REF!,#REF!))))</f>
        <v>#REF!</v>
      </c>
      <c r="E111" s="174" t="s">
        <v>1015</v>
      </c>
      <c r="F111" s="25" t="s">
        <v>85</v>
      </c>
      <c r="G111" s="24" t="s">
        <v>15</v>
      </c>
      <c r="H111" s="24" t="s">
        <v>86</v>
      </c>
      <c r="I111" s="26" t="s">
        <v>16</v>
      </c>
      <c r="J111" s="25">
        <v>14.06</v>
      </c>
      <c r="K111" s="27"/>
      <c r="L111" s="202"/>
      <c r="M111" s="27"/>
      <c r="N111" s="23" t="str">
        <f>IFERROR(IF(M111="","",M111/SUMIF(#REF!,"TOTAL",M:M)),"")</f>
        <v/>
      </c>
    </row>
    <row r="112" spans="1:14" s="6" customFormat="1" ht="45" x14ac:dyDescent="0.2">
      <c r="A112" s="165"/>
      <c r="B112" s="171" t="e">
        <f>IF(#REF!=#REF!,M112,"")</f>
        <v>#REF!</v>
      </c>
      <c r="C112" s="167" t="e">
        <f>IF(#REF!="","",COUNTIF(#REF!,#REF!))</f>
        <v>#REF!</v>
      </c>
      <c r="D112" s="167" t="e">
        <f>IF(#REF!="","",IF(#REF!=#REF!,"",IF(OR(#REF!=#REF!,#REF!=#REF!,#REF!=#REF!),COUNTIFS(ORÇAMENTO!C$8:$C112,ORÇAMENTO!C112,ORÇAMENTO!#REF!,#REF!),COUNTIFS(ORÇAMENTO!$C$8:$C112,ORÇAMENTO!C112,ORÇAMENTO!#REF!,#REF!))))</f>
        <v>#REF!</v>
      </c>
      <c r="E112" s="173" t="s">
        <v>1016</v>
      </c>
      <c r="F112" s="25" t="s">
        <v>87</v>
      </c>
      <c r="G112" s="24" t="s">
        <v>15</v>
      </c>
      <c r="H112" s="24" t="s">
        <v>88</v>
      </c>
      <c r="I112" s="26" t="s">
        <v>16</v>
      </c>
      <c r="J112" s="25">
        <v>419.19</v>
      </c>
      <c r="K112" s="25"/>
      <c r="L112" s="202"/>
      <c r="M112" s="27"/>
      <c r="N112" s="23" t="str">
        <f>IFERROR(IF(M112="","",M112/SUMIF(#REF!,"TOTAL",M:M)),"")</f>
        <v/>
      </c>
    </row>
    <row r="113" spans="2:14" s="161" customFormat="1" ht="30" x14ac:dyDescent="0.2">
      <c r="B113" s="171" t="e">
        <f>IF(#REF!=#REF!,M113,"")</f>
        <v>#REF!</v>
      </c>
      <c r="C113" s="167" t="e">
        <f>IF(#REF!="","",COUNTIF(#REF!,#REF!))</f>
        <v>#REF!</v>
      </c>
      <c r="D113" s="167" t="e">
        <f>IF(#REF!="","",IF(#REF!=#REF!,"",IF(OR(#REF!=#REF!,#REF!=#REF!,#REF!=#REF!),COUNTIFS(ORÇAMENTO!C$8:$C113,ORÇAMENTO!C113,ORÇAMENTO!#REF!,#REF!),COUNTIFS(ORÇAMENTO!$C$8:$C113,ORÇAMENTO!C113,ORÇAMENTO!#REF!,#REF!))))</f>
        <v>#REF!</v>
      </c>
      <c r="E113" s="174" t="s">
        <v>1017</v>
      </c>
      <c r="F113" s="25" t="s">
        <v>89</v>
      </c>
      <c r="G113" s="24" t="s">
        <v>15</v>
      </c>
      <c r="H113" s="24" t="s">
        <v>90</v>
      </c>
      <c r="I113" s="26" t="s">
        <v>16</v>
      </c>
      <c r="J113" s="25">
        <v>20.6</v>
      </c>
      <c r="K113" s="25"/>
      <c r="L113" s="202"/>
      <c r="M113" s="27"/>
      <c r="N113" s="23" t="str">
        <f>IFERROR(IF(M113="","",M113/SUMIF(#REF!,"TOTAL",M:M)),"")</f>
        <v/>
      </c>
    </row>
    <row r="114" spans="2:14" s="160" customFormat="1" ht="24" customHeight="1" x14ac:dyDescent="0.25">
      <c r="B114" s="227" t="e">
        <f>IF(#REF!=#REF!,M114,"")</f>
        <v>#REF!</v>
      </c>
      <c r="C114" s="228" t="e">
        <f>IF(#REF!="","",COUNTIF(#REF!,#REF!))</f>
        <v>#REF!</v>
      </c>
      <c r="D114" s="228" t="e">
        <f>IF(#REF!="","",IF(#REF!=#REF!,"",IF(OR(#REF!=#REF!,#REF!=#REF!,#REF!=#REF!),COUNTIFS(ORÇAMENTO!C$8:$C114,ORÇAMENTO!C114,ORÇAMENTO!#REF!,#REF!),COUNTIFS(ORÇAMENTO!$C$8:$C114,ORÇAMENTO!C114,ORÇAMENTO!#REF!,#REF!))))</f>
        <v>#REF!</v>
      </c>
      <c r="E114" s="173" t="s">
        <v>1018</v>
      </c>
      <c r="F114" s="21"/>
      <c r="G114" s="20"/>
      <c r="H114" s="20" t="s">
        <v>737</v>
      </c>
      <c r="I114" s="159"/>
      <c r="J114" s="21"/>
      <c r="K114" s="22"/>
      <c r="L114" s="204"/>
      <c r="M114" s="22"/>
      <c r="N114" s="23" t="str">
        <f>IFERROR(IF(M114="","",M114/SUMIF(#REF!,"TOTAL",M:M)),"")</f>
        <v/>
      </c>
    </row>
    <row r="115" spans="2:14" s="161" customFormat="1" ht="45" x14ac:dyDescent="0.2">
      <c r="B115" s="171" t="e">
        <f>IF(#REF!=#REF!,M115,"")</f>
        <v>#REF!</v>
      </c>
      <c r="C115" s="167" t="e">
        <f>IF(#REF!="","",COUNTIF(#REF!,#REF!))</f>
        <v>#REF!</v>
      </c>
      <c r="D115" s="167" t="e">
        <f>IF(#REF!="","",IF(#REF!=#REF!,"",IF(OR(#REF!=#REF!,#REF!=#REF!,#REF!=#REF!),COUNTIFS(ORÇAMENTO!C$8:$C115,ORÇAMENTO!C115,ORÇAMENTO!#REF!,#REF!),COUNTIFS(ORÇAMENTO!$C$8:$C115,ORÇAMENTO!C115,ORÇAMENTO!#REF!,#REF!))))</f>
        <v>#REF!</v>
      </c>
      <c r="E115" s="174" t="s">
        <v>1019</v>
      </c>
      <c r="F115" s="25" t="s">
        <v>752</v>
      </c>
      <c r="G115" s="24" t="s">
        <v>15</v>
      </c>
      <c r="H115" s="24" t="s">
        <v>753</v>
      </c>
      <c r="I115" s="26" t="s">
        <v>16</v>
      </c>
      <c r="J115" s="25">
        <v>36.69</v>
      </c>
      <c r="K115" s="25"/>
      <c r="L115" s="202"/>
      <c r="M115" s="27"/>
      <c r="N115" s="23" t="str">
        <f>IFERROR(IF(M115="","",M115/SUMIF(#REF!,"TOTAL",M:M)),"")</f>
        <v/>
      </c>
    </row>
    <row r="116" spans="2:14" s="160" customFormat="1" ht="24" customHeight="1" x14ac:dyDescent="0.25">
      <c r="B116" s="227" t="e">
        <f>IF(#REF!=#REF!,M116,"")</f>
        <v>#REF!</v>
      </c>
      <c r="C116" s="228" t="e">
        <f>IF(#REF!="","",COUNTIF(#REF!,#REF!))</f>
        <v>#REF!</v>
      </c>
      <c r="D116" s="228" t="e">
        <f>IF(#REF!="","",IF(#REF!=#REF!,"",IF(OR(#REF!=#REF!,#REF!=#REF!,#REF!=#REF!),COUNTIFS(ORÇAMENTO!C$8:$C116,ORÇAMENTO!C116,ORÇAMENTO!#REF!,#REF!),COUNTIFS(ORÇAMENTO!$C$8:$C116,ORÇAMENTO!C116,ORÇAMENTO!#REF!,#REF!))))</f>
        <v>#REF!</v>
      </c>
      <c r="E116" s="173" t="s">
        <v>1020</v>
      </c>
      <c r="F116" s="21"/>
      <c r="G116" s="20"/>
      <c r="H116" s="20" t="s">
        <v>911</v>
      </c>
      <c r="I116" s="159"/>
      <c r="J116" s="21"/>
      <c r="K116" s="20"/>
      <c r="L116" s="204"/>
      <c r="M116" s="22"/>
      <c r="N116" s="23" t="str">
        <f>IFERROR(IF(M116="","",M116/SUMIF(#REF!,"TOTAL",M:M)),"")</f>
        <v/>
      </c>
    </row>
    <row r="117" spans="2:14" s="161" customFormat="1" ht="38.25" customHeight="1" x14ac:dyDescent="0.2">
      <c r="B117" s="171" t="e">
        <f>IF(#REF!=#REF!,M117,"")</f>
        <v>#REF!</v>
      </c>
      <c r="C117" s="167" t="e">
        <f>IF(#REF!="","",COUNTIF(#REF!,#REF!))</f>
        <v>#REF!</v>
      </c>
      <c r="D117" s="167" t="e">
        <f>IF(#REF!="","",IF(#REF!=#REF!,"",IF(OR(#REF!=#REF!,#REF!=#REF!,#REF!=#REF!),COUNTIFS(ORÇAMENTO!C$8:$C117,ORÇAMENTO!C117,ORÇAMENTO!#REF!,#REF!),COUNTIFS(ORÇAMENTO!$C$8:$C117,ORÇAMENTO!C117,ORÇAMENTO!#REF!,#REF!))))</f>
        <v>#REF!</v>
      </c>
      <c r="E117" s="174" t="s">
        <v>1021</v>
      </c>
      <c r="F117" s="25" t="s">
        <v>912</v>
      </c>
      <c r="G117" s="24" t="s">
        <v>15</v>
      </c>
      <c r="H117" s="24" t="s">
        <v>913</v>
      </c>
      <c r="I117" s="26" t="s">
        <v>16</v>
      </c>
      <c r="J117" s="25">
        <v>11.34</v>
      </c>
      <c r="K117" s="25"/>
      <c r="L117" s="202"/>
      <c r="M117" s="27"/>
      <c r="N117" s="23" t="str">
        <f>IFERROR(IF(M117="","",M117/SUMIF(#REF!,"TOTAL",M:M)),"")</f>
        <v/>
      </c>
    </row>
    <row r="118" spans="2:14" s="161" customFormat="1" ht="45" x14ac:dyDescent="0.2">
      <c r="B118" s="171" t="e">
        <f>IF(#REF!=#REF!,M118,"")</f>
        <v>#REF!</v>
      </c>
      <c r="C118" s="167" t="e">
        <f>IF(#REF!="","",COUNTIF(#REF!,#REF!))</f>
        <v>#REF!</v>
      </c>
      <c r="D118" s="167" t="e">
        <f>IF(#REF!="","",IF(#REF!=#REF!,"",IF(OR(#REF!=#REF!,#REF!=#REF!,#REF!=#REF!),COUNTIFS(ORÇAMENTO!C$8:$C118,ORÇAMENTO!C118,ORÇAMENTO!#REF!,#REF!),COUNTIFS(ORÇAMENTO!$C$8:$C118,ORÇAMENTO!C118,ORÇAMENTO!#REF!,#REF!))))</f>
        <v>#REF!</v>
      </c>
      <c r="E118" s="174" t="s">
        <v>1022</v>
      </c>
      <c r="F118" s="25" t="s">
        <v>914</v>
      </c>
      <c r="G118" s="24" t="s">
        <v>15</v>
      </c>
      <c r="H118" s="24" t="s">
        <v>915</v>
      </c>
      <c r="I118" s="26" t="s">
        <v>16</v>
      </c>
      <c r="J118" s="25">
        <v>32.86</v>
      </c>
      <c r="K118" s="25"/>
      <c r="L118" s="202"/>
      <c r="M118" s="27"/>
      <c r="N118" s="23" t="str">
        <f>IFERROR(IF(M118="","",M118/SUMIF(#REF!,"TOTAL",M:M)),"")</f>
        <v/>
      </c>
    </row>
    <row r="119" spans="2:14" s="161" customFormat="1" ht="30" x14ac:dyDescent="0.2">
      <c r="B119" s="171" t="e">
        <f>IF(#REF!=#REF!,M119,"")</f>
        <v>#REF!</v>
      </c>
      <c r="C119" s="167" t="e">
        <f>IF(#REF!="","",COUNTIF(#REF!,#REF!))</f>
        <v>#REF!</v>
      </c>
      <c r="D119" s="167" t="e">
        <f>IF(#REF!="","",IF(#REF!=#REF!,"",IF(OR(#REF!=#REF!,#REF!=#REF!,#REF!=#REF!),COUNTIFS(ORÇAMENTO!C$8:$C119,ORÇAMENTO!C119,ORÇAMENTO!#REF!,#REF!),COUNTIFS(ORÇAMENTO!$C$8:$C119,ORÇAMENTO!C119,ORÇAMENTO!#REF!,#REF!))))</f>
        <v>#REF!</v>
      </c>
      <c r="E119" s="174" t="s">
        <v>1023</v>
      </c>
      <c r="F119" s="25" t="s">
        <v>916</v>
      </c>
      <c r="G119" s="24" t="s">
        <v>15</v>
      </c>
      <c r="H119" s="24" t="s">
        <v>917</v>
      </c>
      <c r="I119" s="26" t="s">
        <v>32</v>
      </c>
      <c r="J119" s="25">
        <v>3.22</v>
      </c>
      <c r="K119" s="25"/>
      <c r="L119" s="202"/>
      <c r="M119" s="27"/>
      <c r="N119" s="23" t="str">
        <f>IFERROR(IF(M119="","",M119/SUMIF(#REF!,"TOTAL",M:M)),"")</f>
        <v/>
      </c>
    </row>
    <row r="120" spans="2:14" s="161" customFormat="1" ht="30" x14ac:dyDescent="0.2">
      <c r="B120" s="171" t="e">
        <f>IF(#REF!=#REF!,M120,"")</f>
        <v>#REF!</v>
      </c>
      <c r="C120" s="167" t="e">
        <f>IF(#REF!="","",COUNTIF(#REF!,#REF!))</f>
        <v>#REF!</v>
      </c>
      <c r="D120" s="167" t="e">
        <f>IF(#REF!="","",IF(#REF!=#REF!,"",IF(OR(#REF!=#REF!,#REF!=#REF!,#REF!=#REF!),COUNTIFS(ORÇAMENTO!C$8:$C120,ORÇAMENTO!C120,ORÇAMENTO!#REF!,#REF!),COUNTIFS(ORÇAMENTO!$C$8:$C120,ORÇAMENTO!C120,ORÇAMENTO!#REF!,#REF!))))</f>
        <v>#REF!</v>
      </c>
      <c r="E120" s="174" t="s">
        <v>1024</v>
      </c>
      <c r="F120" s="25" t="s">
        <v>918</v>
      </c>
      <c r="G120" s="24" t="s">
        <v>15</v>
      </c>
      <c r="H120" s="24" t="s">
        <v>919</v>
      </c>
      <c r="I120" s="26" t="s">
        <v>45</v>
      </c>
      <c r="J120" s="25">
        <v>136.94</v>
      </c>
      <c r="K120" s="25"/>
      <c r="L120" s="202"/>
      <c r="M120" s="27"/>
      <c r="N120" s="23" t="str">
        <f>IFERROR(IF(M120="","",M120/SUMIF(#REF!,"TOTAL",M:M)),"")</f>
        <v/>
      </c>
    </row>
    <row r="121" spans="2:14" s="160" customFormat="1" ht="24" customHeight="1" x14ac:dyDescent="0.25">
      <c r="B121" s="227" t="e">
        <f>IF(#REF!=#REF!,M121,"")</f>
        <v>#REF!</v>
      </c>
      <c r="C121" s="228" t="e">
        <f>IF(#REF!="","",COUNTIF(#REF!,#REF!))</f>
        <v>#REF!</v>
      </c>
      <c r="D121" s="228" t="e">
        <f>IF(#REF!="","",IF(#REF!=#REF!,"",IF(OR(#REF!=#REF!,#REF!=#REF!,#REF!=#REF!),COUNTIFS(ORÇAMENTO!C$8:$C121,ORÇAMENTO!C121,ORÇAMENTO!#REF!,#REF!),COUNTIFS(ORÇAMENTO!$C$8:$C121,ORÇAMENTO!C121,ORÇAMENTO!#REF!,#REF!))))</f>
        <v>#REF!</v>
      </c>
      <c r="E121" s="172" t="s">
        <v>434</v>
      </c>
      <c r="F121" s="28"/>
      <c r="G121" s="28"/>
      <c r="H121" s="28" t="s">
        <v>91</v>
      </c>
      <c r="I121" s="28"/>
      <c r="J121" s="29"/>
      <c r="K121" s="28"/>
      <c r="L121" s="28"/>
      <c r="M121" s="30"/>
      <c r="N121" s="205" t="str">
        <f>IFERROR(IF(M121="","",M121/SUMIF(#REF!,"TOTAL",M:M)),"")</f>
        <v/>
      </c>
    </row>
    <row r="122" spans="2:14" s="160" customFormat="1" ht="15" x14ac:dyDescent="0.25">
      <c r="B122" s="227" t="e">
        <f>IF(#REF!=#REF!,M122,"")</f>
        <v>#REF!</v>
      </c>
      <c r="C122" s="228" t="e">
        <f>IF(#REF!="","",COUNTIF(#REF!,#REF!))</f>
        <v>#REF!</v>
      </c>
      <c r="D122" s="228" t="e">
        <f>IF(#REF!="","",IF(#REF!=#REF!,"",IF(OR(#REF!=#REF!,#REF!=#REF!,#REF!=#REF!),COUNTIFS(ORÇAMENTO!C$8:$C122,ORÇAMENTO!C122,ORÇAMENTO!#REF!,#REF!),COUNTIFS(ORÇAMENTO!$C$8:$C122,ORÇAMENTO!C122,ORÇAMENTO!#REF!,#REF!))))</f>
        <v>#REF!</v>
      </c>
      <c r="E122" s="173" t="s">
        <v>1025</v>
      </c>
      <c r="F122" s="21"/>
      <c r="G122" s="20"/>
      <c r="H122" s="20" t="s">
        <v>92</v>
      </c>
      <c r="I122" s="159"/>
      <c r="J122" s="21"/>
      <c r="K122" s="22"/>
      <c r="L122" s="22"/>
      <c r="M122" s="22"/>
      <c r="N122" s="23" t="str">
        <f>IFERROR(IF(M122="","",M122/SUMIF(#REF!,"TOTAL",M:M)),"")</f>
        <v/>
      </c>
    </row>
    <row r="123" spans="2:14" s="161" customFormat="1" ht="15" x14ac:dyDescent="0.2">
      <c r="B123" s="171" t="e">
        <f>IF(#REF!=#REF!,M123,"")</f>
        <v>#REF!</v>
      </c>
      <c r="C123" s="167" t="e">
        <f>IF(#REF!="","",COUNTIF(#REF!,#REF!))</f>
        <v>#REF!</v>
      </c>
      <c r="D123" s="167" t="e">
        <f>IF(#REF!="","",IF(#REF!=#REF!,"",IF(OR(#REF!=#REF!,#REF!=#REF!,#REF!=#REF!),COUNTIFS(ORÇAMENTO!C$8:$C123,ORÇAMENTO!C123,ORÇAMENTO!#REF!,#REF!),COUNTIFS(ORÇAMENTO!$C$8:$C123,ORÇAMENTO!C123,ORÇAMENTO!#REF!,#REF!))))</f>
        <v>#REF!</v>
      </c>
      <c r="E123" s="174" t="s">
        <v>1026</v>
      </c>
      <c r="F123" s="25" t="s">
        <v>754</v>
      </c>
      <c r="G123" s="24" t="s">
        <v>15</v>
      </c>
      <c r="H123" s="24" t="s">
        <v>755</v>
      </c>
      <c r="I123" s="26" t="s">
        <v>16</v>
      </c>
      <c r="J123" s="25">
        <v>14.83</v>
      </c>
      <c r="K123" s="25"/>
      <c r="L123" s="202"/>
      <c r="M123" s="27"/>
      <c r="N123" s="23" t="str">
        <f>IFERROR(IF(M123="","",M123/SUMIF(#REF!,"TOTAL",M:M)),"")</f>
        <v/>
      </c>
    </row>
    <row r="124" spans="2:14" ht="30" x14ac:dyDescent="0.2">
      <c r="B124" s="171" t="e">
        <f>IF(#REF!=#REF!,M124,"")</f>
        <v>#REF!</v>
      </c>
      <c r="C124" s="167" t="e">
        <f>IF(#REF!="","",COUNTIF(#REF!,#REF!))</f>
        <v>#REF!</v>
      </c>
      <c r="D124" s="167" t="e">
        <f>IF(#REF!="","",IF(#REF!=#REF!,"",IF(OR(#REF!=#REF!,#REF!=#REF!,#REF!=#REF!),COUNTIFS(ORÇAMENTO!C$8:$C124,ORÇAMENTO!C124,ORÇAMENTO!#REF!,#REF!),COUNTIFS(ORÇAMENTO!$C$8:$C124,ORÇAMENTO!C124,ORÇAMENTO!#REF!,#REF!))))</f>
        <v>#REF!</v>
      </c>
      <c r="E124" s="174" t="s">
        <v>1027</v>
      </c>
      <c r="F124" s="25" t="s">
        <v>532</v>
      </c>
      <c r="G124" s="24" t="s">
        <v>15</v>
      </c>
      <c r="H124" s="24" t="s">
        <v>533</v>
      </c>
      <c r="I124" s="26" t="s">
        <v>16</v>
      </c>
      <c r="J124" s="25">
        <v>12.85</v>
      </c>
      <c r="K124" s="27"/>
      <c r="L124" s="202"/>
      <c r="M124" s="27"/>
      <c r="N124" s="23" t="str">
        <f>IFERROR(IF(M124="","",M124/SUMIF(#REF!,"TOTAL",M:M)),"")</f>
        <v/>
      </c>
    </row>
    <row r="125" spans="2:14" s="161" customFormat="1" ht="30" x14ac:dyDescent="0.2">
      <c r="B125" s="171" t="e">
        <f>IF(#REF!=#REF!,M125,"")</f>
        <v>#REF!</v>
      </c>
      <c r="C125" s="167" t="e">
        <f>IF(#REF!="","",COUNTIF(#REF!,#REF!))</f>
        <v>#REF!</v>
      </c>
      <c r="D125" s="167" t="e">
        <f>IF(#REF!="","",IF(#REF!=#REF!,"",IF(OR(#REF!=#REF!,#REF!=#REF!,#REF!=#REF!),COUNTIFS(ORÇAMENTO!C$8:$C125,ORÇAMENTO!C125,ORÇAMENTO!#REF!,#REF!),COUNTIFS(ORÇAMENTO!$C$8:$C125,ORÇAMENTO!C125,ORÇAMENTO!#REF!,#REF!))))</f>
        <v>#REF!</v>
      </c>
      <c r="E125" s="174" t="s">
        <v>1028</v>
      </c>
      <c r="F125" s="25" t="s">
        <v>534</v>
      </c>
      <c r="G125" s="24" t="s">
        <v>15</v>
      </c>
      <c r="H125" s="24" t="s">
        <v>535</v>
      </c>
      <c r="I125" s="26" t="s">
        <v>16</v>
      </c>
      <c r="J125" s="25">
        <v>7.08</v>
      </c>
      <c r="K125" s="25"/>
      <c r="L125" s="202"/>
      <c r="M125" s="27"/>
      <c r="N125" s="23" t="str">
        <f>IFERROR(IF(M125="","",M125/SUMIF(#REF!,"TOTAL",M:M)),"")</f>
        <v/>
      </c>
    </row>
    <row r="126" spans="2:14" s="160" customFormat="1" ht="15" x14ac:dyDescent="0.25">
      <c r="B126" s="171" t="e">
        <f>IF(#REF!=#REF!,M126,"")</f>
        <v>#REF!</v>
      </c>
      <c r="C126" s="167" t="e">
        <f>IF(#REF!="","",COUNTIF(#REF!,#REF!))</f>
        <v>#REF!</v>
      </c>
      <c r="D126" s="167" t="e">
        <f>IF(#REF!="","",IF(#REF!=#REF!,"",IF(OR(#REF!=#REF!,#REF!=#REF!,#REF!=#REF!),COUNTIFS(ORÇAMENTO!C$8:$C126,ORÇAMENTO!C126,ORÇAMENTO!#REF!,#REF!),COUNTIFS(ORÇAMENTO!$C$8:$C126,ORÇAMENTO!C126,ORÇAMENTO!#REF!,#REF!))))</f>
        <v>#REF!</v>
      </c>
      <c r="E126" s="174" t="s">
        <v>1029</v>
      </c>
      <c r="F126" s="25" t="s">
        <v>536</v>
      </c>
      <c r="G126" s="24" t="s">
        <v>15</v>
      </c>
      <c r="H126" s="24" t="s">
        <v>537</v>
      </c>
      <c r="I126" s="26" t="s">
        <v>16</v>
      </c>
      <c r="J126" s="25">
        <v>10.19</v>
      </c>
      <c r="K126" s="27"/>
      <c r="L126" s="202"/>
      <c r="M126" s="27"/>
      <c r="N126" s="23" t="str">
        <f>IFERROR(IF(M126="","",M126/SUMIF(#REF!,"TOTAL",M:M)),"")</f>
        <v/>
      </c>
    </row>
    <row r="127" spans="2:14" s="160" customFormat="1" ht="24" customHeight="1" x14ac:dyDescent="0.25">
      <c r="B127" s="227" t="e">
        <f>IF(#REF!=#REF!,M127,"")</f>
        <v>#REF!</v>
      </c>
      <c r="C127" s="228" t="e">
        <f>IF(#REF!="","",COUNTIF(#REF!,#REF!))</f>
        <v>#REF!</v>
      </c>
      <c r="D127" s="228" t="e">
        <f>IF(#REF!="","",IF(#REF!=#REF!,"",IF(OR(#REF!=#REF!,#REF!=#REF!,#REF!=#REF!),COUNTIFS(ORÇAMENTO!C$8:$C127,ORÇAMENTO!C127,ORÇAMENTO!#REF!,#REF!),COUNTIFS(ORÇAMENTO!$C$8:$C127,ORÇAMENTO!C127,ORÇAMENTO!#REF!,#REF!))))</f>
        <v>#REF!</v>
      </c>
      <c r="E127" s="173" t="s">
        <v>1030</v>
      </c>
      <c r="F127" s="21"/>
      <c r="G127" s="20"/>
      <c r="H127" s="20" t="s">
        <v>94</v>
      </c>
      <c r="I127" s="20"/>
      <c r="J127" s="21"/>
      <c r="K127" s="20"/>
      <c r="L127" s="204"/>
      <c r="M127" s="22"/>
      <c r="N127" s="23" t="str">
        <f>IFERROR(IF(M127="","",M127/SUMIF(#REF!,"TOTAL",M:M)),"")</f>
        <v/>
      </c>
    </row>
    <row r="128" spans="2:14" ht="33" customHeight="1" x14ac:dyDescent="0.2">
      <c r="B128" s="171" t="e">
        <f>IF(#REF!=#REF!,M128,"")</f>
        <v>#REF!</v>
      </c>
      <c r="C128" s="167" t="e">
        <f>IF(#REF!="","",COUNTIF(#REF!,#REF!))</f>
        <v>#REF!</v>
      </c>
      <c r="D128" s="167" t="e">
        <f>IF(#REF!="","",IF(#REF!=#REF!,"",IF(OR(#REF!=#REF!,#REF!=#REF!,#REF!=#REF!),COUNTIFS(ORÇAMENTO!C$8:$C128,ORÇAMENTO!C128,ORÇAMENTO!#REF!,#REF!),COUNTIFS(ORÇAMENTO!$C$8:$C128,ORÇAMENTO!C128,ORÇAMENTO!#REF!,#REF!))))</f>
        <v>#REF!</v>
      </c>
      <c r="E128" s="174" t="s">
        <v>1031</v>
      </c>
      <c r="F128" s="25" t="s">
        <v>95</v>
      </c>
      <c r="G128" s="24" t="s">
        <v>15</v>
      </c>
      <c r="H128" s="24" t="s">
        <v>96</v>
      </c>
      <c r="I128" s="26" t="s">
        <v>19</v>
      </c>
      <c r="J128" s="25">
        <v>3</v>
      </c>
      <c r="K128" s="27"/>
      <c r="L128" s="202"/>
      <c r="M128" s="27"/>
      <c r="N128" s="23" t="str">
        <f>IFERROR(IF(M128="","",M128/SUMIF(#REF!,"TOTAL",M:M)),"")</f>
        <v/>
      </c>
    </row>
    <row r="129" spans="2:14" s="160" customFormat="1" ht="15" x14ac:dyDescent="0.25">
      <c r="B129" s="171" t="e">
        <f>IF(#REF!=#REF!,M129,"")</f>
        <v>#REF!</v>
      </c>
      <c r="C129" s="167" t="e">
        <f>IF(#REF!="","",COUNTIF(#REF!,#REF!))</f>
        <v>#REF!</v>
      </c>
      <c r="D129" s="167" t="e">
        <f>IF(#REF!="","",IF(#REF!=#REF!,"",IF(OR(#REF!=#REF!,#REF!=#REF!,#REF!=#REF!),COUNTIFS(ORÇAMENTO!C$8:$C129,ORÇAMENTO!C129,ORÇAMENTO!#REF!,#REF!),COUNTIFS(ORÇAMENTO!$C$8:$C129,ORÇAMENTO!C129,ORÇAMENTO!#REF!,#REF!))))</f>
        <v>#REF!</v>
      </c>
      <c r="E129" s="174" t="s">
        <v>1032</v>
      </c>
      <c r="F129" s="25" t="s">
        <v>1617</v>
      </c>
      <c r="G129" s="24" t="s">
        <v>17</v>
      </c>
      <c r="H129" s="24" t="s">
        <v>756</v>
      </c>
      <c r="I129" s="26" t="s">
        <v>19</v>
      </c>
      <c r="J129" s="25">
        <v>1</v>
      </c>
      <c r="K129" s="27"/>
      <c r="L129" s="202"/>
      <c r="M129" s="27"/>
      <c r="N129" s="23" t="str">
        <f>IFERROR(IF(M129="","",M129/SUMIF(#REF!,"TOTAL",M:M)),"")</f>
        <v/>
      </c>
    </row>
    <row r="130" spans="2:14" s="161" customFormat="1" ht="30" x14ac:dyDescent="0.2">
      <c r="B130" s="171" t="e">
        <f>IF(#REF!=#REF!,M130,"")</f>
        <v>#REF!</v>
      </c>
      <c r="C130" s="167" t="e">
        <f>IF(#REF!="","",COUNTIF(#REF!,#REF!))</f>
        <v>#REF!</v>
      </c>
      <c r="D130" s="167" t="e">
        <f>IF(#REF!="","",IF(#REF!=#REF!,"",IF(OR(#REF!=#REF!,#REF!=#REF!,#REF!=#REF!),COUNTIFS(ORÇAMENTO!C$8:$C130,ORÇAMENTO!C130,ORÇAMENTO!#REF!,#REF!),COUNTIFS(ORÇAMENTO!$C$8:$C130,ORÇAMENTO!C130,ORÇAMENTO!#REF!,#REF!))))</f>
        <v>#REF!</v>
      </c>
      <c r="E130" s="174" t="s">
        <v>1033</v>
      </c>
      <c r="F130" s="25" t="s">
        <v>97</v>
      </c>
      <c r="G130" s="24" t="s">
        <v>15</v>
      </c>
      <c r="H130" s="24" t="s">
        <v>98</v>
      </c>
      <c r="I130" s="26" t="s">
        <v>16</v>
      </c>
      <c r="J130" s="25">
        <v>20.97</v>
      </c>
      <c r="K130" s="25"/>
      <c r="L130" s="202"/>
      <c r="M130" s="27"/>
      <c r="N130" s="23" t="str">
        <f>IFERROR(IF(M130="","",M130/SUMIF(#REF!,"TOTAL",M:M)),"")</f>
        <v/>
      </c>
    </row>
    <row r="131" spans="2:14" s="160" customFormat="1" ht="30" x14ac:dyDescent="0.25">
      <c r="B131" s="171" t="e">
        <f>IF(#REF!=#REF!,M131,"")</f>
        <v>#REF!</v>
      </c>
      <c r="C131" s="167" t="e">
        <f>IF(#REF!="","",COUNTIF(#REF!,#REF!))</f>
        <v>#REF!</v>
      </c>
      <c r="D131" s="167" t="e">
        <f>IF(#REF!="","",IF(#REF!=#REF!,"",IF(OR(#REF!=#REF!,#REF!=#REF!,#REF!=#REF!),COUNTIFS(ORÇAMENTO!C$8:$C131,ORÇAMENTO!C131,ORÇAMENTO!#REF!,#REF!),COUNTIFS(ORÇAMENTO!$C$8:$C131,ORÇAMENTO!C131,ORÇAMENTO!#REF!,#REF!))))</f>
        <v>#REF!</v>
      </c>
      <c r="E131" s="174" t="s">
        <v>1034</v>
      </c>
      <c r="F131" s="25" t="s">
        <v>99</v>
      </c>
      <c r="G131" s="24" t="s">
        <v>15</v>
      </c>
      <c r="H131" s="24" t="s">
        <v>100</v>
      </c>
      <c r="I131" s="26" t="s">
        <v>16</v>
      </c>
      <c r="J131" s="25">
        <v>28.13</v>
      </c>
      <c r="K131" s="27"/>
      <c r="L131" s="202"/>
      <c r="M131" s="27"/>
      <c r="N131" s="23" t="str">
        <f>IFERROR(IF(M131="","",M131/SUMIF(#REF!,"TOTAL",M:M)),"")</f>
        <v/>
      </c>
    </row>
    <row r="132" spans="2:14" ht="30" x14ac:dyDescent="0.2">
      <c r="B132" s="171" t="e">
        <f>IF(#REF!=#REF!,M132,"")</f>
        <v>#REF!</v>
      </c>
      <c r="C132" s="167" t="e">
        <f>IF(#REF!="","",COUNTIF(#REF!,#REF!))</f>
        <v>#REF!</v>
      </c>
      <c r="D132" s="167" t="e">
        <f>IF(#REF!="","",IF(#REF!=#REF!,"",IF(OR(#REF!=#REF!,#REF!=#REF!,#REF!=#REF!),COUNTIFS(ORÇAMENTO!C$8:$C132,ORÇAMENTO!C132,ORÇAMENTO!#REF!,#REF!),COUNTIFS(ORÇAMENTO!$C$8:$C132,ORÇAMENTO!C132,ORÇAMENTO!#REF!,#REF!))))</f>
        <v>#REF!</v>
      </c>
      <c r="E132" s="174" t="s">
        <v>1035</v>
      </c>
      <c r="F132" s="25" t="s">
        <v>757</v>
      </c>
      <c r="G132" s="24" t="s">
        <v>15</v>
      </c>
      <c r="H132" s="24" t="s">
        <v>758</v>
      </c>
      <c r="I132" s="26" t="s">
        <v>16</v>
      </c>
      <c r="J132" s="25">
        <v>2.4</v>
      </c>
      <c r="K132" s="27"/>
      <c r="L132" s="202"/>
      <c r="M132" s="27"/>
      <c r="N132" s="23" t="str">
        <f>IFERROR(IF(M132="","",M132/SUMIF(#REF!,"TOTAL",M:M)),"")</f>
        <v/>
      </c>
    </row>
    <row r="133" spans="2:14" s="160" customFormat="1" ht="30" x14ac:dyDescent="0.25">
      <c r="B133" s="171" t="e">
        <f>IF(#REF!=#REF!,M133,"")</f>
        <v>#REF!</v>
      </c>
      <c r="C133" s="167" t="e">
        <f>IF(#REF!="","",COUNTIF(#REF!,#REF!))</f>
        <v>#REF!</v>
      </c>
      <c r="D133" s="167" t="e">
        <f>IF(#REF!="","",IF(#REF!=#REF!,"",IF(OR(#REF!=#REF!,#REF!=#REF!,#REF!=#REF!),COUNTIFS(ORÇAMENTO!C$8:$C133,ORÇAMENTO!C133,ORÇAMENTO!#REF!,#REF!),COUNTIFS(ORÇAMENTO!$C$8:$C133,ORÇAMENTO!C133,ORÇAMENTO!#REF!,#REF!))))</f>
        <v>#REF!</v>
      </c>
      <c r="E133" s="174" t="s">
        <v>1036</v>
      </c>
      <c r="F133" s="25" t="s">
        <v>759</v>
      </c>
      <c r="G133" s="24" t="s">
        <v>15</v>
      </c>
      <c r="H133" s="24" t="s">
        <v>760</v>
      </c>
      <c r="I133" s="26" t="s">
        <v>19</v>
      </c>
      <c r="J133" s="25">
        <v>1</v>
      </c>
      <c r="K133" s="27"/>
      <c r="L133" s="202"/>
      <c r="M133" s="27"/>
      <c r="N133" s="23" t="str">
        <f>IFERROR(IF(M133="","",M133/SUMIF(#REF!,"TOTAL",M:M)),"")</f>
        <v/>
      </c>
    </row>
    <row r="134" spans="2:14" ht="15" x14ac:dyDescent="0.2">
      <c r="B134" s="171" t="e">
        <f>IF(#REF!=#REF!,M134,"")</f>
        <v>#REF!</v>
      </c>
      <c r="C134" s="167" t="e">
        <f>IF(#REF!="","",COUNTIF(#REF!,#REF!))</f>
        <v>#REF!</v>
      </c>
      <c r="D134" s="167" t="e">
        <f>IF(#REF!="","",IF(#REF!=#REF!,"",IF(OR(#REF!=#REF!,#REF!=#REF!,#REF!=#REF!),COUNTIFS(ORÇAMENTO!C$8:$C134,ORÇAMENTO!C134,ORÇAMENTO!#REF!,#REF!),COUNTIFS(ORÇAMENTO!$C$8:$C134,ORÇAMENTO!C134,ORÇAMENTO!#REF!,#REF!))))</f>
        <v>#REF!</v>
      </c>
      <c r="E134" s="174" t="s">
        <v>1037</v>
      </c>
      <c r="F134" s="25" t="s">
        <v>536</v>
      </c>
      <c r="G134" s="24" t="s">
        <v>15</v>
      </c>
      <c r="H134" s="24" t="s">
        <v>537</v>
      </c>
      <c r="I134" s="26" t="s">
        <v>16</v>
      </c>
      <c r="J134" s="25">
        <v>1.24</v>
      </c>
      <c r="K134" s="27"/>
      <c r="L134" s="202"/>
      <c r="M134" s="27"/>
      <c r="N134" s="23" t="str">
        <f>IFERROR(IF(M134="","",M134/SUMIF(#REF!,"TOTAL",M:M)),"")</f>
        <v/>
      </c>
    </row>
    <row r="135" spans="2:14" s="160" customFormat="1" ht="24" customHeight="1" x14ac:dyDescent="0.25">
      <c r="B135" s="227" t="e">
        <f>IF(#REF!=#REF!,M135,"")</f>
        <v>#REF!</v>
      </c>
      <c r="C135" s="228" t="e">
        <f>IF(#REF!="","",COUNTIF(#REF!,#REF!))</f>
        <v>#REF!</v>
      </c>
      <c r="D135" s="228" t="e">
        <f>IF(#REF!="","",IF(#REF!=#REF!,"",IF(OR(#REF!=#REF!,#REF!=#REF!,#REF!=#REF!),COUNTIFS(ORÇAMENTO!C$8:$C135,ORÇAMENTO!C135,ORÇAMENTO!#REF!,#REF!),COUNTIFS(ORÇAMENTO!$C$8:$C135,ORÇAMENTO!C135,ORÇAMENTO!#REF!,#REF!))))</f>
        <v>#REF!</v>
      </c>
      <c r="E135" s="173" t="s">
        <v>1038</v>
      </c>
      <c r="F135" s="21"/>
      <c r="G135" s="20"/>
      <c r="H135" s="20" t="s">
        <v>101</v>
      </c>
      <c r="I135" s="20"/>
      <c r="J135" s="21"/>
      <c r="K135" s="20"/>
      <c r="L135" s="204"/>
      <c r="M135" s="22"/>
      <c r="N135" s="23" t="str">
        <f>IFERROR(IF(M135="","",M135/SUMIF(#REF!,"TOTAL",M:M)),"")</f>
        <v/>
      </c>
    </row>
    <row r="136" spans="2:14" ht="48" customHeight="1" x14ac:dyDescent="0.2">
      <c r="B136" s="171" t="e">
        <f>IF(#REF!=#REF!,M136,"")</f>
        <v>#REF!</v>
      </c>
      <c r="C136" s="167" t="e">
        <f>IF(#REF!="","",COUNTIF(#REF!,#REF!))</f>
        <v>#REF!</v>
      </c>
      <c r="D136" s="167" t="e">
        <f>IF(#REF!="","",IF(#REF!=#REF!,"",IF(OR(#REF!=#REF!,#REF!=#REF!,#REF!=#REF!),COUNTIFS(ORÇAMENTO!C$8:$C136,ORÇAMENTO!C136,ORÇAMENTO!#REF!,#REF!),COUNTIFS(ORÇAMENTO!$C$8:$C136,ORÇAMENTO!C136,ORÇAMENTO!#REF!,#REF!))))</f>
        <v>#REF!</v>
      </c>
      <c r="E136" s="174" t="s">
        <v>1039</v>
      </c>
      <c r="F136" s="25" t="s">
        <v>538</v>
      </c>
      <c r="G136" s="24" t="s">
        <v>15</v>
      </c>
      <c r="H136" s="24" t="s">
        <v>539</v>
      </c>
      <c r="I136" s="26" t="s">
        <v>19</v>
      </c>
      <c r="J136" s="25">
        <v>4</v>
      </c>
      <c r="K136" s="27"/>
      <c r="L136" s="202"/>
      <c r="M136" s="27"/>
      <c r="N136" s="23" t="str">
        <f>IFERROR(IF(M136="","",M136/SUMIF(#REF!,"TOTAL",M:M)),"")</f>
        <v/>
      </c>
    </row>
    <row r="137" spans="2:14" s="160" customFormat="1" ht="30" customHeight="1" x14ac:dyDescent="0.25">
      <c r="B137" s="171" t="e">
        <f>IF(#REF!=#REF!,M137,"")</f>
        <v>#REF!</v>
      </c>
      <c r="C137" s="167" t="e">
        <f>IF(#REF!="","",COUNTIF(#REF!,#REF!))</f>
        <v>#REF!</v>
      </c>
      <c r="D137" s="167" t="e">
        <f>IF(#REF!="","",IF(#REF!=#REF!,"",IF(OR(#REF!=#REF!,#REF!=#REF!,#REF!=#REF!),COUNTIFS(ORÇAMENTO!C$8:$C137,ORÇAMENTO!C137,ORÇAMENTO!#REF!,#REF!),COUNTIFS(ORÇAMENTO!$C$8:$C137,ORÇAMENTO!C137,ORÇAMENTO!#REF!,#REF!))))</f>
        <v>#REF!</v>
      </c>
      <c r="E137" s="173" t="s">
        <v>1040</v>
      </c>
      <c r="F137" s="25" t="s">
        <v>540</v>
      </c>
      <c r="G137" s="24" t="s">
        <v>15</v>
      </c>
      <c r="H137" s="24" t="s">
        <v>541</v>
      </c>
      <c r="I137" s="26" t="s">
        <v>19</v>
      </c>
      <c r="J137" s="25">
        <v>9</v>
      </c>
      <c r="K137" s="27"/>
      <c r="L137" s="202"/>
      <c r="M137" s="27"/>
      <c r="N137" s="23" t="str">
        <f>IFERROR(IF(M137="","",M137/SUMIF(#REF!,"TOTAL",M:M)),"")</f>
        <v/>
      </c>
    </row>
    <row r="138" spans="2:14" s="160" customFormat="1" ht="30" customHeight="1" x14ac:dyDescent="0.25">
      <c r="B138" s="171" t="e">
        <f>IF(#REF!=#REF!,M138,"")</f>
        <v>#REF!</v>
      </c>
      <c r="C138" s="167" t="e">
        <f>IF(#REF!="","",COUNTIF(#REF!,#REF!))</f>
        <v>#REF!</v>
      </c>
      <c r="D138" s="167" t="e">
        <f>IF(#REF!="","",IF(#REF!=#REF!,"",IF(OR(#REF!=#REF!,#REF!=#REF!,#REF!=#REF!),COUNTIFS(ORÇAMENTO!C$8:$C138,ORÇAMENTO!C138,ORÇAMENTO!#REF!,#REF!),COUNTIFS(ORÇAMENTO!$C$8:$C138,ORÇAMENTO!C138,ORÇAMENTO!#REF!,#REF!))))</f>
        <v>#REF!</v>
      </c>
      <c r="E138" s="173" t="s">
        <v>1041</v>
      </c>
      <c r="F138" s="25" t="s">
        <v>542</v>
      </c>
      <c r="G138" s="24" t="s">
        <v>15</v>
      </c>
      <c r="H138" s="24" t="s">
        <v>543</v>
      </c>
      <c r="I138" s="26" t="s">
        <v>19</v>
      </c>
      <c r="J138" s="25">
        <v>9</v>
      </c>
      <c r="K138" s="27"/>
      <c r="L138" s="202"/>
      <c r="M138" s="27"/>
      <c r="N138" s="23" t="str">
        <f>IFERROR(IF(M138="","",M138/SUMIF(#REF!,"TOTAL",M:M)),"")</f>
        <v/>
      </c>
    </row>
    <row r="139" spans="2:14" s="161" customFormat="1" ht="45" x14ac:dyDescent="0.2">
      <c r="B139" s="171" t="e">
        <f>IF(#REF!=#REF!,M139,"")</f>
        <v>#REF!</v>
      </c>
      <c r="C139" s="167" t="e">
        <f>IF(#REF!="","",COUNTIF(#REF!,#REF!))</f>
        <v>#REF!</v>
      </c>
      <c r="D139" s="167" t="e">
        <f>IF(#REF!="","",IF(#REF!=#REF!,"",IF(OR(#REF!=#REF!,#REF!=#REF!,#REF!=#REF!),COUNTIFS(ORÇAMENTO!C$8:$C139,ORÇAMENTO!C139,ORÇAMENTO!#REF!,#REF!),COUNTIFS(ORÇAMENTO!$C$8:$C139,ORÇAMENTO!C139,ORÇAMENTO!#REF!,#REF!))))</f>
        <v>#REF!</v>
      </c>
      <c r="E139" s="174" t="s">
        <v>1042</v>
      </c>
      <c r="F139" s="25" t="s">
        <v>544</v>
      </c>
      <c r="G139" s="24" t="s">
        <v>15</v>
      </c>
      <c r="H139" s="24" t="s">
        <v>545</v>
      </c>
      <c r="I139" s="26" t="s">
        <v>19</v>
      </c>
      <c r="J139" s="25">
        <v>2</v>
      </c>
      <c r="K139" s="25"/>
      <c r="L139" s="202"/>
      <c r="M139" s="27"/>
      <c r="N139" s="23" t="str">
        <f>IFERROR(IF(M139="","",M139/SUMIF(#REF!,"TOTAL",M:M)),"")</f>
        <v/>
      </c>
    </row>
    <row r="140" spans="2:14" ht="36" customHeight="1" x14ac:dyDescent="0.2">
      <c r="B140" s="171" t="e">
        <f>IF(#REF!=#REF!,M140,"")</f>
        <v>#REF!</v>
      </c>
      <c r="C140" s="167" t="e">
        <f>IF(#REF!="","",COUNTIF(#REF!,#REF!))</f>
        <v>#REF!</v>
      </c>
      <c r="D140" s="167" t="e">
        <f>IF(#REF!="","",IF(#REF!=#REF!,"",IF(OR(#REF!=#REF!,#REF!=#REF!,#REF!=#REF!),COUNTIFS(ORÇAMENTO!C$8:$C140,ORÇAMENTO!C140,ORÇAMENTO!#REF!,#REF!),COUNTIFS(ORÇAMENTO!$C$8:$C140,ORÇAMENTO!C140,ORÇAMENTO!#REF!,#REF!))))</f>
        <v>#REF!</v>
      </c>
      <c r="E140" s="174" t="s">
        <v>1043</v>
      </c>
      <c r="F140" s="25" t="s">
        <v>761</v>
      </c>
      <c r="G140" s="24" t="s">
        <v>285</v>
      </c>
      <c r="H140" s="24" t="s">
        <v>762</v>
      </c>
      <c r="I140" s="26" t="s">
        <v>184</v>
      </c>
      <c r="J140" s="25">
        <v>9</v>
      </c>
      <c r="K140" s="27"/>
      <c r="L140" s="202"/>
      <c r="M140" s="27"/>
      <c r="N140" s="23" t="str">
        <f>IFERROR(IF(M140="","",M140/SUMIF(#REF!,"TOTAL",M:M)),"")</f>
        <v/>
      </c>
    </row>
    <row r="141" spans="2:14" s="160" customFormat="1" ht="15" x14ac:dyDescent="0.25">
      <c r="B141" s="227" t="e">
        <f>IF(#REF!=#REF!,M141,"")</f>
        <v>#REF!</v>
      </c>
      <c r="C141" s="228" t="e">
        <f>IF(#REF!="","",COUNTIF(#REF!,#REF!))</f>
        <v>#REF!</v>
      </c>
      <c r="D141" s="228" t="e">
        <f>IF(#REF!="","",IF(#REF!=#REF!,"",IF(OR(#REF!=#REF!,#REF!=#REF!,#REF!=#REF!),COUNTIFS(ORÇAMENTO!C$8:$C141,ORÇAMENTO!C141,ORÇAMENTO!#REF!,#REF!),COUNTIFS(ORÇAMENTO!$C$8:$C141,ORÇAMENTO!C141,ORÇAMENTO!#REF!,#REF!))))</f>
        <v>#REF!</v>
      </c>
      <c r="E141" s="173" t="s">
        <v>1044</v>
      </c>
      <c r="F141" s="21"/>
      <c r="G141" s="20"/>
      <c r="H141" s="20" t="s">
        <v>102</v>
      </c>
      <c r="I141" s="159"/>
      <c r="J141" s="21"/>
      <c r="K141" s="22"/>
      <c r="L141" s="204"/>
      <c r="M141" s="22"/>
      <c r="N141" s="23" t="str">
        <f>IFERROR(IF(M141="","",M141/SUMIF(#REF!,"TOTAL",M:M)),"")</f>
        <v/>
      </c>
    </row>
    <row r="142" spans="2:14" s="161" customFormat="1" ht="24" customHeight="1" x14ac:dyDescent="0.2">
      <c r="B142" s="171" t="e">
        <f>IF(#REF!=#REF!,M142,"")</f>
        <v>#REF!</v>
      </c>
      <c r="C142" s="167" t="e">
        <f>IF(#REF!="","",COUNTIF(#REF!,#REF!))</f>
        <v>#REF!</v>
      </c>
      <c r="D142" s="167" t="e">
        <f>IF(#REF!="","",IF(#REF!=#REF!,"",IF(OR(#REF!=#REF!,#REF!=#REF!,#REF!=#REF!),COUNTIFS(ORÇAMENTO!C$8:$C142,ORÇAMENTO!C142,ORÇAMENTO!#REF!,#REF!),COUNTIFS(ORÇAMENTO!$C$8:$C142,ORÇAMENTO!C142,ORÇAMENTO!#REF!,#REF!))))</f>
        <v>#REF!</v>
      </c>
      <c r="E142" s="174" t="s">
        <v>1045</v>
      </c>
      <c r="F142" s="25" t="s">
        <v>763</v>
      </c>
      <c r="G142" s="24" t="s">
        <v>93</v>
      </c>
      <c r="H142" s="24" t="s">
        <v>764</v>
      </c>
      <c r="I142" s="26" t="s">
        <v>16</v>
      </c>
      <c r="J142" s="25">
        <v>11.29</v>
      </c>
      <c r="K142" s="25"/>
      <c r="L142" s="202"/>
      <c r="M142" s="27"/>
      <c r="N142" s="23" t="str">
        <f>IFERROR(IF(M142="","",M142/SUMIF(#REF!,"TOTAL",M:M)),"")</f>
        <v/>
      </c>
    </row>
    <row r="143" spans="2:14" s="160" customFormat="1" ht="15" x14ac:dyDescent="0.25">
      <c r="B143" s="171" t="e">
        <f>IF(#REF!=#REF!,M143,"")</f>
        <v>#REF!</v>
      </c>
      <c r="C143" s="167" t="e">
        <f>IF(#REF!="","",COUNTIF(#REF!,#REF!))</f>
        <v>#REF!</v>
      </c>
      <c r="D143" s="167" t="e">
        <f>IF(#REF!="","",IF(#REF!=#REF!,"",IF(OR(#REF!=#REF!,#REF!=#REF!,#REF!=#REF!),COUNTIFS(ORÇAMENTO!C$8:$C143,ORÇAMENTO!C143,ORÇAMENTO!#REF!,#REF!),COUNTIFS(ORÇAMENTO!$C$8:$C143,ORÇAMENTO!C143,ORÇAMENTO!#REF!,#REF!))))</f>
        <v>#REF!</v>
      </c>
      <c r="E143" s="174" t="s">
        <v>1046</v>
      </c>
      <c r="F143" s="25" t="s">
        <v>546</v>
      </c>
      <c r="G143" s="24" t="s">
        <v>15</v>
      </c>
      <c r="H143" s="24" t="s">
        <v>547</v>
      </c>
      <c r="I143" s="26" t="s">
        <v>30</v>
      </c>
      <c r="J143" s="25">
        <v>46.62</v>
      </c>
      <c r="K143" s="27"/>
      <c r="L143" s="202"/>
      <c r="M143" s="27"/>
      <c r="N143" s="23" t="str">
        <f>IFERROR(IF(M143="","",M143/SUMIF(#REF!,"TOTAL",M:M)),"")</f>
        <v/>
      </c>
    </row>
    <row r="144" spans="2:14" s="160" customFormat="1" ht="15" x14ac:dyDescent="0.25">
      <c r="B144" s="171" t="e">
        <f>IF(#REF!=#REF!,M144,"")</f>
        <v>#REF!</v>
      </c>
      <c r="C144" s="167" t="e">
        <f>IF(#REF!="","",COUNTIF(#REF!,#REF!))</f>
        <v>#REF!</v>
      </c>
      <c r="D144" s="167" t="e">
        <f>IF(#REF!="","",IF(#REF!=#REF!,"",IF(OR(#REF!=#REF!,#REF!=#REF!,#REF!=#REF!),COUNTIFS(ORÇAMENTO!C$8:$C144,ORÇAMENTO!C144,ORÇAMENTO!#REF!,#REF!),COUNTIFS(ORÇAMENTO!$C$8:$C144,ORÇAMENTO!C144,ORÇAMENTO!#REF!,#REF!))))</f>
        <v>#REF!</v>
      </c>
      <c r="E144" s="174" t="s">
        <v>1603</v>
      </c>
      <c r="F144" s="25">
        <v>79460</v>
      </c>
      <c r="G144" s="24" t="s">
        <v>15</v>
      </c>
      <c r="H144" s="24" t="e">
        <f>#REF!</f>
        <v>#REF!</v>
      </c>
      <c r="I144" s="26" t="s">
        <v>1598</v>
      </c>
      <c r="J144" s="25">
        <f>J142</f>
        <v>11.29</v>
      </c>
      <c r="K144" s="27"/>
      <c r="L144" s="202"/>
      <c r="M144" s="27"/>
      <c r="N144" s="23" t="str">
        <f>IFERROR(IF(M144="","",M144/SUMIF(#REF!,"TOTAL",M:M)),"")</f>
        <v/>
      </c>
    </row>
    <row r="145" spans="1:14" s="160" customFormat="1" ht="15" x14ac:dyDescent="0.25">
      <c r="B145" s="227" t="e">
        <f>IF(#REF!=#REF!,M145,"")</f>
        <v>#REF!</v>
      </c>
      <c r="C145" s="228" t="e">
        <f>IF(#REF!="","",COUNTIF(#REF!,#REF!))</f>
        <v>#REF!</v>
      </c>
      <c r="D145" s="228" t="e">
        <f>IF(#REF!="","",IF(#REF!=#REF!,"",IF(OR(#REF!=#REF!,#REF!=#REF!,#REF!=#REF!),COUNTIFS(ORÇAMENTO!C$8:$C145,ORÇAMENTO!C145,ORÇAMENTO!#REF!,#REF!),COUNTIFS(ORÇAMENTO!$C$8:$C145,ORÇAMENTO!C145,ORÇAMENTO!#REF!,#REF!))))</f>
        <v>#REF!</v>
      </c>
      <c r="E145" s="173" t="s">
        <v>1047</v>
      </c>
      <c r="F145" s="21"/>
      <c r="G145" s="20"/>
      <c r="H145" s="20" t="s">
        <v>103</v>
      </c>
      <c r="I145" s="159"/>
      <c r="J145" s="21"/>
      <c r="K145" s="22"/>
      <c r="L145" s="204"/>
      <c r="M145" s="22"/>
      <c r="N145" s="23" t="str">
        <f>IFERROR(IF(M145="","",M145/SUMIF(#REF!,"TOTAL",M:M)),"")</f>
        <v/>
      </c>
    </row>
    <row r="146" spans="1:14" ht="30" x14ac:dyDescent="0.2">
      <c r="B146" s="171" t="e">
        <f>IF(#REF!=#REF!,M146,"")</f>
        <v>#REF!</v>
      </c>
      <c r="C146" s="167" t="e">
        <f>IF(#REF!="","",COUNTIF(#REF!,#REF!))</f>
        <v>#REF!</v>
      </c>
      <c r="D146" s="167" t="e">
        <f>IF(#REF!="","",IF(#REF!=#REF!,"",IF(OR(#REF!=#REF!,#REF!=#REF!,#REF!=#REF!),COUNTIFS(ORÇAMENTO!C$8:$C146,ORÇAMENTO!C146,ORÇAMENTO!#REF!,#REF!),COUNTIFS(ORÇAMENTO!$C$8:$C146,ORÇAMENTO!C146,ORÇAMENTO!#REF!,#REF!))))</f>
        <v>#REF!</v>
      </c>
      <c r="E146" s="174" t="s">
        <v>1048</v>
      </c>
      <c r="F146" s="25" t="s">
        <v>765</v>
      </c>
      <c r="G146" s="24" t="s">
        <v>31</v>
      </c>
      <c r="H146" s="24" t="s">
        <v>766</v>
      </c>
      <c r="I146" s="26" t="s">
        <v>30</v>
      </c>
      <c r="J146" s="25">
        <v>5.6</v>
      </c>
      <c r="K146" s="27"/>
      <c r="L146" s="202"/>
      <c r="M146" s="27"/>
      <c r="N146" s="23" t="str">
        <f>IFERROR(IF(M146="","",M146/SUMIF(#REF!,"TOTAL",M:M)),"")</f>
        <v/>
      </c>
    </row>
    <row r="147" spans="1:14" s="160" customFormat="1" ht="15" x14ac:dyDescent="0.25">
      <c r="B147" s="227" t="e">
        <f>IF(#REF!=#REF!,M147,"")</f>
        <v>#REF!</v>
      </c>
      <c r="C147" s="228" t="e">
        <f>IF(#REF!="","",COUNTIF(#REF!,#REF!))</f>
        <v>#REF!</v>
      </c>
      <c r="D147" s="228" t="e">
        <f>IF(#REF!="","",IF(#REF!=#REF!,"",IF(OR(#REF!=#REF!,#REF!=#REF!,#REF!=#REF!),COUNTIFS(ORÇAMENTO!C$8:$C147,ORÇAMENTO!C147,ORÇAMENTO!#REF!,#REF!),COUNTIFS(ORÇAMENTO!$C$8:$C147,ORÇAMENTO!C147,ORÇAMENTO!#REF!,#REF!))))</f>
        <v>#REF!</v>
      </c>
      <c r="E147" s="173" t="s">
        <v>1049</v>
      </c>
      <c r="F147" s="20"/>
      <c r="G147" s="20"/>
      <c r="H147" s="20" t="s">
        <v>104</v>
      </c>
      <c r="I147" s="20"/>
      <c r="J147" s="21"/>
      <c r="K147" s="20"/>
      <c r="L147" s="204"/>
      <c r="M147" s="22"/>
      <c r="N147" s="23" t="str">
        <f>IFERROR(IF(M147="","",M147/SUMIF(#REF!,"TOTAL",M:M)),"")</f>
        <v/>
      </c>
    </row>
    <row r="148" spans="1:14" s="160" customFormat="1" ht="15" x14ac:dyDescent="0.25">
      <c r="B148" s="171" t="e">
        <f>IF(#REF!=#REF!,M148,"")</f>
        <v>#REF!</v>
      </c>
      <c r="C148" s="167" t="e">
        <f>IF(#REF!="","",COUNTIF(#REF!,#REF!))</f>
        <v>#REF!</v>
      </c>
      <c r="D148" s="167" t="e">
        <f>IF(#REF!="","",IF(#REF!=#REF!,"",IF(OR(#REF!=#REF!,#REF!=#REF!,#REF!=#REF!),COUNTIFS(ORÇAMENTO!C$8:$C148,ORÇAMENTO!C148,ORÇAMENTO!#REF!,#REF!),COUNTIFS(ORÇAMENTO!$C$8:$C148,ORÇAMENTO!C148,ORÇAMENTO!#REF!,#REF!))))</f>
        <v>#REF!</v>
      </c>
      <c r="E148" s="174" t="s">
        <v>1050</v>
      </c>
      <c r="F148" s="25" t="s">
        <v>105</v>
      </c>
      <c r="G148" s="24" t="s">
        <v>15</v>
      </c>
      <c r="H148" s="24" t="s">
        <v>106</v>
      </c>
      <c r="I148" s="26" t="s">
        <v>16</v>
      </c>
      <c r="J148" s="25">
        <v>11.43</v>
      </c>
      <c r="K148" s="27"/>
      <c r="L148" s="202"/>
      <c r="M148" s="27"/>
      <c r="N148" s="23" t="str">
        <f>IFERROR(IF(M148="","",M148/SUMIF(#REF!,"TOTAL",M:M)),"")</f>
        <v/>
      </c>
    </row>
    <row r="149" spans="1:14" ht="15" x14ac:dyDescent="0.2">
      <c r="B149" s="171" t="e">
        <f>IF(#REF!=#REF!,M149,"")</f>
        <v>#REF!</v>
      </c>
      <c r="C149" s="167" t="e">
        <f>IF(#REF!="","",COUNTIF(#REF!,#REF!))</f>
        <v>#REF!</v>
      </c>
      <c r="D149" s="167" t="e">
        <f>IF(#REF!="","",IF(#REF!=#REF!,"",IF(OR(#REF!=#REF!,#REF!=#REF!,#REF!=#REF!),COUNTIFS(ORÇAMENTO!C$8:$C149,ORÇAMENTO!C149,ORÇAMENTO!#REF!,#REF!),COUNTIFS(ORÇAMENTO!$C$8:$C149,ORÇAMENTO!C149,ORÇAMENTO!#REF!,#REF!))))</f>
        <v>#REF!</v>
      </c>
      <c r="E149" s="174" t="s">
        <v>1051</v>
      </c>
      <c r="F149" s="25" t="s">
        <v>548</v>
      </c>
      <c r="G149" s="24" t="s">
        <v>93</v>
      </c>
      <c r="H149" s="24" t="s">
        <v>549</v>
      </c>
      <c r="I149" s="26" t="s">
        <v>16</v>
      </c>
      <c r="J149" s="25">
        <v>2.42</v>
      </c>
      <c r="K149" s="27"/>
      <c r="L149" s="202"/>
      <c r="M149" s="27"/>
      <c r="N149" s="23" t="str">
        <f>IFERROR(IF(M149="","",M149/SUMIF(#REF!,"TOTAL",M:M)),"")</f>
        <v/>
      </c>
    </row>
    <row r="150" spans="1:14" s="160" customFormat="1" ht="15" x14ac:dyDescent="0.25">
      <c r="B150" s="227" t="e">
        <f>IF(#REF!=#REF!,M150,"")</f>
        <v>#REF!</v>
      </c>
      <c r="C150" s="228" t="e">
        <f>IF(#REF!="","",COUNTIF(#REF!,#REF!))</f>
        <v>#REF!</v>
      </c>
      <c r="D150" s="228" t="e">
        <f>IF(#REF!="","",IF(#REF!=#REF!,"",IF(OR(#REF!=#REF!,#REF!=#REF!,#REF!=#REF!),COUNTIFS(ORÇAMENTO!C$8:$C150,ORÇAMENTO!C150,ORÇAMENTO!#REF!,#REF!),COUNTIFS(ORÇAMENTO!$C$8:$C150,ORÇAMENTO!C150,ORÇAMENTO!#REF!,#REF!))))</f>
        <v>#REF!</v>
      </c>
      <c r="E150" s="173" t="s">
        <v>1052</v>
      </c>
      <c r="F150" s="20"/>
      <c r="G150" s="20"/>
      <c r="H150" s="20" t="s">
        <v>767</v>
      </c>
      <c r="I150" s="20"/>
      <c r="J150" s="21"/>
      <c r="K150" s="20"/>
      <c r="L150" s="204"/>
      <c r="M150" s="22"/>
      <c r="N150" s="23" t="str">
        <f>IFERROR(IF(M150="","",M150/SUMIF(#REF!,"TOTAL",M:M)),"")</f>
        <v/>
      </c>
    </row>
    <row r="151" spans="1:14" s="160" customFormat="1" ht="30" x14ac:dyDescent="0.25">
      <c r="B151" s="171" t="e">
        <f>IF(#REF!=#REF!,M151,"")</f>
        <v>#REF!</v>
      </c>
      <c r="C151" s="167" t="e">
        <f>IF(#REF!="","",COUNTIF(#REF!,#REF!))</f>
        <v>#REF!</v>
      </c>
      <c r="D151" s="167" t="e">
        <f>IF(#REF!="","",IF(#REF!=#REF!,"",IF(OR(#REF!=#REF!,#REF!=#REF!,#REF!=#REF!),COUNTIFS(ORÇAMENTO!C$8:$C151,ORÇAMENTO!C151,ORÇAMENTO!#REF!,#REF!),COUNTIFS(ORÇAMENTO!$C$8:$C151,ORÇAMENTO!C151,ORÇAMENTO!#REF!,#REF!))))</f>
        <v>#REF!</v>
      </c>
      <c r="E151" s="174" t="s">
        <v>1053</v>
      </c>
      <c r="F151" s="25" t="s">
        <v>768</v>
      </c>
      <c r="G151" s="24" t="s">
        <v>15</v>
      </c>
      <c r="H151" s="24" t="s">
        <v>769</v>
      </c>
      <c r="I151" s="26" t="s">
        <v>30</v>
      </c>
      <c r="J151" s="25">
        <v>26.6</v>
      </c>
      <c r="K151" s="27"/>
      <c r="L151" s="202"/>
      <c r="M151" s="27"/>
      <c r="N151" s="23" t="str">
        <f>IFERROR(IF(M151="","",M151/SUMIF(#REF!,"TOTAL",M:M)),"")</f>
        <v/>
      </c>
    </row>
    <row r="152" spans="1:14" ht="30" x14ac:dyDescent="0.2">
      <c r="A152" s="183"/>
      <c r="B152" s="171" t="e">
        <f>IF(#REF!=#REF!,M152,"")</f>
        <v>#REF!</v>
      </c>
      <c r="C152" s="167" t="e">
        <f>IF(#REF!="","",COUNTIF(#REF!,#REF!))</f>
        <v>#REF!</v>
      </c>
      <c r="D152" s="167" t="e">
        <f>IF(#REF!="","",IF(#REF!=#REF!,"",IF(OR(#REF!=#REF!,#REF!=#REF!,#REF!=#REF!),COUNTIFS(ORÇAMENTO!C$8:$C152,ORÇAMENTO!C152,ORÇAMENTO!#REF!,#REF!),COUNTIFS(ORÇAMENTO!$C$8:$C152,ORÇAMENTO!C152,ORÇAMENTO!#REF!,#REF!))))</f>
        <v>#REF!</v>
      </c>
      <c r="E152" s="174" t="s">
        <v>1054</v>
      </c>
      <c r="F152" s="25" t="s">
        <v>770</v>
      </c>
      <c r="G152" s="24" t="s">
        <v>15</v>
      </c>
      <c r="H152" s="24" t="s">
        <v>771</v>
      </c>
      <c r="I152" s="26" t="s">
        <v>30</v>
      </c>
      <c r="J152" s="25">
        <v>20.9</v>
      </c>
      <c r="K152" s="27"/>
      <c r="L152" s="202"/>
      <c r="M152" s="27"/>
      <c r="N152" s="23" t="str">
        <f>IFERROR(IF(M152="","",M152/SUMIF(#REF!,"TOTAL",M:M)),"")</f>
        <v/>
      </c>
    </row>
    <row r="153" spans="1:14" ht="35.25" customHeight="1" x14ac:dyDescent="0.2">
      <c r="B153" s="171" t="e">
        <f>IF(#REF!=#REF!,M153,"")</f>
        <v>#REF!</v>
      </c>
      <c r="C153" s="167" t="e">
        <f>IF(#REF!="","",COUNTIF(#REF!,#REF!))</f>
        <v>#REF!</v>
      </c>
      <c r="D153" s="167" t="e">
        <f>IF(#REF!="","",IF(#REF!=#REF!,"",IF(OR(#REF!=#REF!,#REF!=#REF!,#REF!=#REF!),COUNTIFS(ORÇAMENTO!C$8:$C153,ORÇAMENTO!C153,ORÇAMENTO!#REF!,#REF!),COUNTIFS(ORÇAMENTO!$C$8:$C153,ORÇAMENTO!C153,ORÇAMENTO!#REF!,#REF!))))</f>
        <v>#REF!</v>
      </c>
      <c r="E153" s="174" t="s">
        <v>1055</v>
      </c>
      <c r="F153" s="25" t="s">
        <v>772</v>
      </c>
      <c r="G153" s="24" t="s">
        <v>15</v>
      </c>
      <c r="H153" s="24" t="s">
        <v>773</v>
      </c>
      <c r="I153" s="26" t="s">
        <v>30</v>
      </c>
      <c r="J153" s="25">
        <v>34.159999999999997</v>
      </c>
      <c r="K153" s="27"/>
      <c r="L153" s="202"/>
      <c r="M153" s="27"/>
      <c r="N153" s="23" t="str">
        <f>IFERROR(IF(M153="","",M153/SUMIF(#REF!,"TOTAL",M:M)),"")</f>
        <v/>
      </c>
    </row>
    <row r="154" spans="1:14" ht="15" x14ac:dyDescent="0.2">
      <c r="A154" s="183"/>
      <c r="B154" s="171" t="e">
        <f>IF(#REF!=#REF!,M154,"")</f>
        <v>#REF!</v>
      </c>
      <c r="C154" s="167" t="e">
        <f>IF(#REF!="","",COUNTIF(#REF!,#REF!))</f>
        <v>#REF!</v>
      </c>
      <c r="D154" s="167" t="e">
        <f>IF(#REF!="","",IF(#REF!=#REF!,"",IF(OR(#REF!=#REF!,#REF!=#REF!,#REF!=#REF!),COUNTIFS(ORÇAMENTO!C$8:$C154,ORÇAMENTO!C154,ORÇAMENTO!#REF!,#REF!),COUNTIFS(ORÇAMENTO!$C$8:$C154,ORÇAMENTO!C154,ORÇAMENTO!#REF!,#REF!))))</f>
        <v>#REF!</v>
      </c>
      <c r="E154" s="174" t="s">
        <v>1056</v>
      </c>
      <c r="F154" s="25" t="s">
        <v>774</v>
      </c>
      <c r="G154" s="24" t="s">
        <v>15</v>
      </c>
      <c r="H154" s="24" t="s">
        <v>775</v>
      </c>
      <c r="I154" s="26" t="s">
        <v>30</v>
      </c>
      <c r="J154" s="25">
        <v>32.299999999999997</v>
      </c>
      <c r="K154" s="27"/>
      <c r="L154" s="202"/>
      <c r="M154" s="27"/>
      <c r="N154" s="23" t="str">
        <f>IFERROR(IF(M154="","",M154/SUMIF(#REF!,"TOTAL",M:M)),"")</f>
        <v/>
      </c>
    </row>
    <row r="155" spans="1:14" ht="30" x14ac:dyDescent="0.2">
      <c r="B155" s="171" t="e">
        <f>IF(#REF!=#REF!,M155,"")</f>
        <v>#REF!</v>
      </c>
      <c r="C155" s="167" t="e">
        <f>IF(#REF!="","",COUNTIF(#REF!,#REF!))</f>
        <v>#REF!</v>
      </c>
      <c r="D155" s="167" t="e">
        <f>IF(#REF!="","",IF(#REF!=#REF!,"",IF(OR(#REF!=#REF!,#REF!=#REF!,#REF!=#REF!),COUNTIFS(ORÇAMENTO!C$8:$C155,ORÇAMENTO!C155,ORÇAMENTO!#REF!,#REF!),COUNTIFS(ORÇAMENTO!$C$8:$C155,ORÇAMENTO!C155,ORÇAMENTO!#REF!,#REF!))))</f>
        <v>#REF!</v>
      </c>
      <c r="E155" s="174" t="s">
        <v>1057</v>
      </c>
      <c r="F155" s="25" t="s">
        <v>776</v>
      </c>
      <c r="G155" s="24" t="s">
        <v>15</v>
      </c>
      <c r="H155" s="24" t="s">
        <v>777</v>
      </c>
      <c r="I155" s="26" t="s">
        <v>30</v>
      </c>
      <c r="J155" s="25">
        <v>26.6</v>
      </c>
      <c r="K155" s="25"/>
      <c r="L155" s="202"/>
      <c r="M155" s="27"/>
      <c r="N155" s="23" t="str">
        <f>IFERROR(IF(M155="","",M155/SUMIF(#REF!,"TOTAL",M:M)),"")</f>
        <v/>
      </c>
    </row>
    <row r="156" spans="1:14" ht="30" x14ac:dyDescent="0.2">
      <c r="B156" s="171" t="e">
        <f>IF(#REF!=#REF!,M156,"")</f>
        <v>#REF!</v>
      </c>
      <c r="C156" s="167" t="e">
        <f>IF(#REF!="","",COUNTIF(#REF!,#REF!))</f>
        <v>#REF!</v>
      </c>
      <c r="D156" s="167" t="e">
        <f>IF(#REF!="","",IF(#REF!=#REF!,"",IF(OR(#REF!=#REF!,#REF!=#REF!,#REF!=#REF!),COUNTIFS(ORÇAMENTO!C$8:$C156,ORÇAMENTO!C156,ORÇAMENTO!#REF!,#REF!),COUNTIFS(ORÇAMENTO!$C$8:$C156,ORÇAMENTO!C156,ORÇAMENTO!#REF!,#REF!))))</f>
        <v>#REF!</v>
      </c>
      <c r="E156" s="174" t="s">
        <v>1058</v>
      </c>
      <c r="F156" s="25" t="s">
        <v>778</v>
      </c>
      <c r="G156" s="24" t="s">
        <v>15</v>
      </c>
      <c r="H156" s="24" t="s">
        <v>779</v>
      </c>
      <c r="I156" s="26" t="s">
        <v>30</v>
      </c>
      <c r="J156" s="25">
        <v>20.9</v>
      </c>
      <c r="K156" s="27"/>
      <c r="L156" s="202"/>
      <c r="M156" s="27"/>
      <c r="N156" s="23" t="str">
        <f>IFERROR(IF(M156="","",M156/SUMIF(#REF!,"TOTAL",M:M)),"")</f>
        <v/>
      </c>
    </row>
    <row r="157" spans="1:14" s="160" customFormat="1" ht="15" x14ac:dyDescent="0.25">
      <c r="B157" s="227" t="e">
        <f>IF(#REF!=#REF!,M157,"")</f>
        <v>#REF!</v>
      </c>
      <c r="C157" s="228" t="e">
        <f>IF(#REF!="","",COUNTIF(#REF!,#REF!))</f>
        <v>#REF!</v>
      </c>
      <c r="D157" s="228" t="e">
        <f>IF(#REF!="","",IF(#REF!=#REF!,"",IF(OR(#REF!=#REF!,#REF!=#REF!,#REF!=#REF!),COUNTIFS(ORÇAMENTO!C$8:$C157,ORÇAMENTO!C157,ORÇAMENTO!#REF!,#REF!),COUNTIFS(ORÇAMENTO!$C$8:$C157,ORÇAMENTO!C157,ORÇAMENTO!#REF!,#REF!))))</f>
        <v>#REF!</v>
      </c>
      <c r="E157" s="173" t="s">
        <v>1059</v>
      </c>
      <c r="F157" s="20"/>
      <c r="G157" s="20"/>
      <c r="H157" s="20" t="s">
        <v>780</v>
      </c>
      <c r="I157" s="20"/>
      <c r="J157" s="21"/>
      <c r="K157" s="20"/>
      <c r="L157" s="204"/>
      <c r="M157" s="22"/>
      <c r="N157" s="23" t="str">
        <f>IFERROR(IF(M157="","",M157/SUMIF(#REF!,"TOTAL",M:M)),"")</f>
        <v/>
      </c>
    </row>
    <row r="158" spans="1:14" s="160" customFormat="1" ht="32.25" customHeight="1" x14ac:dyDescent="0.25">
      <c r="B158" s="171" t="e">
        <f>IF(#REF!=#REF!,M158,"")</f>
        <v>#REF!</v>
      </c>
      <c r="C158" s="167" t="e">
        <f>IF(#REF!="","",COUNTIF(#REF!,#REF!))</f>
        <v>#REF!</v>
      </c>
      <c r="D158" s="167" t="e">
        <f>IF(#REF!="","",IF(#REF!=#REF!,"",IF(OR(#REF!=#REF!,#REF!=#REF!,#REF!=#REF!),COUNTIFS(ORÇAMENTO!C$8:$C158,ORÇAMENTO!C158,ORÇAMENTO!#REF!,#REF!),COUNTIFS(ORÇAMENTO!$C$8:$C158,ORÇAMENTO!C158,ORÇAMENTO!#REF!,#REF!))))</f>
        <v>#REF!</v>
      </c>
      <c r="E158" s="174" t="s">
        <v>1060</v>
      </c>
      <c r="F158" s="25" t="s">
        <v>558</v>
      </c>
      <c r="G158" s="24" t="s">
        <v>15</v>
      </c>
      <c r="H158" s="24" t="s">
        <v>559</v>
      </c>
      <c r="I158" s="26" t="s">
        <v>30</v>
      </c>
      <c r="J158" s="25">
        <v>28.02</v>
      </c>
      <c r="K158" s="27"/>
      <c r="L158" s="202"/>
      <c r="M158" s="27"/>
      <c r="N158" s="23" t="str">
        <f>IFERROR(IF(M158="","",M158/SUMIF(#REF!,"TOTAL",M:M)),"")</f>
        <v/>
      </c>
    </row>
    <row r="159" spans="1:14" s="160" customFormat="1" ht="24" customHeight="1" x14ac:dyDescent="0.25">
      <c r="B159" s="227" t="e">
        <f>IF(#REF!=#REF!,M159,"")</f>
        <v>#REF!</v>
      </c>
      <c r="C159" s="228" t="e">
        <f>IF(#REF!="","",COUNTIF(#REF!,#REF!))</f>
        <v>#REF!</v>
      </c>
      <c r="D159" s="228" t="e">
        <f>IF(#REF!="","",IF(#REF!=#REF!,"",IF(OR(#REF!=#REF!,#REF!=#REF!,#REF!=#REF!),COUNTIFS(ORÇAMENTO!C$8:$C159,ORÇAMENTO!C159,ORÇAMENTO!#REF!,#REF!),COUNTIFS(ORÇAMENTO!$C$8:$C159,ORÇAMENTO!C159,ORÇAMENTO!#REF!,#REF!))))</f>
        <v>#REF!</v>
      </c>
      <c r="E159" s="172" t="s">
        <v>435</v>
      </c>
      <c r="F159" s="28"/>
      <c r="G159" s="28"/>
      <c r="H159" s="28" t="s">
        <v>107</v>
      </c>
      <c r="I159" s="28"/>
      <c r="J159" s="29"/>
      <c r="K159" s="28"/>
      <c r="L159" s="28"/>
      <c r="M159" s="30"/>
      <c r="N159" s="205" t="str">
        <f>IFERROR(IF(M159="","",M159/SUMIF(#REF!,"TOTAL",M:M)),"")</f>
        <v/>
      </c>
    </row>
    <row r="160" spans="1:14" s="160" customFormat="1" ht="30" x14ac:dyDescent="0.25">
      <c r="B160" s="227" t="e">
        <f>IF(#REF!=#REF!,M160,"")</f>
        <v>#REF!</v>
      </c>
      <c r="C160" s="228" t="e">
        <f>IF(#REF!="","",COUNTIF(#REF!,#REF!))</f>
        <v>#REF!</v>
      </c>
      <c r="D160" s="228" t="e">
        <f>IF(#REF!="","",IF(#REF!=#REF!,"",IF(OR(#REF!=#REF!,#REF!=#REF!,#REF!=#REF!),COUNTIFS(ORÇAMENTO!C$8:$C160,ORÇAMENTO!C160,ORÇAMENTO!#REF!,#REF!),COUNTIFS(ORÇAMENTO!$C$8:$C160,ORÇAMENTO!C160,ORÇAMENTO!#REF!,#REF!))))</f>
        <v>#REF!</v>
      </c>
      <c r="E160" s="173" t="s">
        <v>1061</v>
      </c>
      <c r="F160" s="20"/>
      <c r="G160" s="20"/>
      <c r="H160" s="20" t="s">
        <v>109</v>
      </c>
      <c r="I160" s="20"/>
      <c r="J160" s="21"/>
      <c r="K160" s="20"/>
      <c r="L160" s="20"/>
      <c r="M160" s="22"/>
      <c r="N160" s="23" t="str">
        <f>IFERROR(IF(M160="","",M160/SUMIF(#REF!,"TOTAL",M:M)),"")</f>
        <v/>
      </c>
    </row>
    <row r="161" spans="1:15" s="161" customFormat="1" ht="30" x14ac:dyDescent="0.2">
      <c r="B161" s="171" t="e">
        <f>IF(#REF!=#REF!,M161,"")</f>
        <v>#REF!</v>
      </c>
      <c r="C161" s="167" t="e">
        <f>IF(#REF!="","",COUNTIF(#REF!,#REF!))</f>
        <v>#REF!</v>
      </c>
      <c r="D161" s="167" t="e">
        <f>IF(#REF!="","",IF(#REF!=#REF!,"",IF(OR(#REF!=#REF!,#REF!=#REF!,#REF!=#REF!),COUNTIFS(ORÇAMENTO!C$8:$C161,ORÇAMENTO!C161,ORÇAMENTO!#REF!,#REF!),COUNTIFS(ORÇAMENTO!$C$8:$C161,ORÇAMENTO!C161,ORÇAMENTO!#REF!,#REF!))))</f>
        <v>#REF!</v>
      </c>
      <c r="E161" s="174" t="s">
        <v>1062</v>
      </c>
      <c r="F161" s="25" t="s">
        <v>108</v>
      </c>
      <c r="G161" s="24" t="s">
        <v>15</v>
      </c>
      <c r="H161" s="24" t="s">
        <v>109</v>
      </c>
      <c r="I161" s="26" t="s">
        <v>16</v>
      </c>
      <c r="J161" s="25">
        <v>142</v>
      </c>
      <c r="K161" s="25"/>
      <c r="L161" s="202"/>
      <c r="M161" s="27"/>
      <c r="N161" s="23" t="str">
        <f>IFERROR(IF(M161="","",M161/SUMIF(#REF!,"TOTAL",M:M)),"")</f>
        <v/>
      </c>
    </row>
    <row r="162" spans="1:15" s="160" customFormat="1" ht="15" x14ac:dyDescent="0.25">
      <c r="B162" s="227" t="e">
        <f>IF(#REF!=#REF!,M162,"")</f>
        <v>#REF!</v>
      </c>
      <c r="C162" s="228" t="e">
        <f>IF(#REF!="","",COUNTIF(#REF!,#REF!))</f>
        <v>#REF!</v>
      </c>
      <c r="D162" s="228" t="e">
        <f>IF(#REF!="","",IF(#REF!=#REF!,"",IF(OR(#REF!=#REF!,#REF!=#REF!,#REF!=#REF!),COUNTIFS(ORÇAMENTO!C$8:$C162,ORÇAMENTO!C162,ORÇAMENTO!#REF!,#REF!),COUNTIFS(ORÇAMENTO!$C$8:$C162,ORÇAMENTO!C162,ORÇAMENTO!#REF!,#REF!))))</f>
        <v>#REF!</v>
      </c>
      <c r="E162" s="173" t="s">
        <v>1063</v>
      </c>
      <c r="F162" s="21"/>
      <c r="G162" s="20"/>
      <c r="H162" s="20" t="s">
        <v>110</v>
      </c>
      <c r="I162" s="159"/>
      <c r="J162" s="21"/>
      <c r="K162" s="22"/>
      <c r="L162" s="204"/>
      <c r="M162" s="22"/>
      <c r="N162" s="23" t="str">
        <f>IFERROR(IF(M162="","",M162/SUMIF(#REF!,"TOTAL",M:M)),"")</f>
        <v/>
      </c>
    </row>
    <row r="163" spans="1:15" ht="30" x14ac:dyDescent="0.2">
      <c r="B163" s="171" t="e">
        <f>IF(#REF!=#REF!,M163,"")</f>
        <v>#REF!</v>
      </c>
      <c r="C163" s="167" t="e">
        <f>IF(#REF!="","",COUNTIF(#REF!,#REF!))</f>
        <v>#REF!</v>
      </c>
      <c r="D163" s="167" t="e">
        <f>IF(#REF!="","",IF(#REF!=#REF!,"",IF(OR(#REF!=#REF!,#REF!=#REF!,#REF!=#REF!),COUNTIFS(ORÇAMENTO!C$8:$C163,ORÇAMENTO!C163,ORÇAMENTO!#REF!,#REF!),COUNTIFS(ORÇAMENTO!$C$8:$C163,ORÇAMENTO!C163,ORÇAMENTO!#REF!,#REF!))))</f>
        <v>#REF!</v>
      </c>
      <c r="E163" s="174" t="s">
        <v>1064</v>
      </c>
      <c r="F163" s="25" t="s">
        <v>781</v>
      </c>
      <c r="G163" s="24" t="s">
        <v>15</v>
      </c>
      <c r="H163" s="24" t="s">
        <v>782</v>
      </c>
      <c r="I163" s="26" t="s">
        <v>30</v>
      </c>
      <c r="J163" s="25">
        <v>70</v>
      </c>
      <c r="K163" s="27"/>
      <c r="L163" s="202"/>
      <c r="M163" s="27"/>
      <c r="N163" s="23" t="str">
        <f>IFERROR(IF(M163="","",M163/SUMIF(#REF!,"TOTAL",M:M)),"")</f>
        <v/>
      </c>
    </row>
    <row r="164" spans="1:15" s="160" customFormat="1" ht="30" x14ac:dyDescent="0.25">
      <c r="B164" s="171" t="e">
        <f>IF(#REF!=#REF!,M164,"")</f>
        <v>#REF!</v>
      </c>
      <c r="C164" s="167" t="e">
        <f>IF(#REF!="","",COUNTIF(#REF!,#REF!))</f>
        <v>#REF!</v>
      </c>
      <c r="D164" s="167" t="e">
        <f>IF(#REF!="","",IF(#REF!=#REF!,"",IF(OR(#REF!=#REF!,#REF!=#REF!,#REF!=#REF!),COUNTIFS(ORÇAMENTO!C$8:$C164,ORÇAMENTO!C164,ORÇAMENTO!#REF!,#REF!),COUNTIFS(ORÇAMENTO!$C$8:$C164,ORÇAMENTO!C164,ORÇAMENTO!#REF!,#REF!))))</f>
        <v>#REF!</v>
      </c>
      <c r="E164" s="174" t="s">
        <v>1065</v>
      </c>
      <c r="F164" s="25" t="s">
        <v>113</v>
      </c>
      <c r="G164" s="24" t="s">
        <v>15</v>
      </c>
      <c r="H164" s="24" t="s">
        <v>114</v>
      </c>
      <c r="I164" s="26" t="s">
        <v>30</v>
      </c>
      <c r="J164" s="25">
        <v>12.5</v>
      </c>
      <c r="K164" s="27"/>
      <c r="L164" s="202"/>
      <c r="M164" s="27"/>
      <c r="N164" s="206" t="str">
        <f>IFERROR(IF(M164="","",M164/SUMIF(#REF!,"TOTAL",M:M)),"")</f>
        <v/>
      </c>
    </row>
    <row r="165" spans="1:15" ht="30" x14ac:dyDescent="0.2">
      <c r="B165" s="171" t="e">
        <f>IF(#REF!=#REF!,M165,"")</f>
        <v>#REF!</v>
      </c>
      <c r="C165" s="167" t="e">
        <f>IF(#REF!="","",COUNTIF(#REF!,#REF!))</f>
        <v>#REF!</v>
      </c>
      <c r="D165" s="167" t="e">
        <f>IF(#REF!="","",IF(#REF!=#REF!,"",IF(OR(#REF!=#REF!,#REF!=#REF!,#REF!=#REF!),COUNTIFS(ORÇAMENTO!C$8:$C165,ORÇAMENTO!C165,ORÇAMENTO!#REF!,#REF!),COUNTIFS(ORÇAMENTO!$C$8:$C165,ORÇAMENTO!C165,ORÇAMENTO!#REF!,#REF!))))</f>
        <v>#REF!</v>
      </c>
      <c r="E165" s="174" t="s">
        <v>1066</v>
      </c>
      <c r="F165" s="25" t="s">
        <v>111</v>
      </c>
      <c r="G165" s="24" t="s">
        <v>15</v>
      </c>
      <c r="H165" s="24" t="s">
        <v>112</v>
      </c>
      <c r="I165" s="26" t="s">
        <v>30</v>
      </c>
      <c r="J165" s="25">
        <v>48</v>
      </c>
      <c r="K165" s="27"/>
      <c r="L165" s="202"/>
      <c r="M165" s="27"/>
      <c r="N165" s="23" t="str">
        <f>IFERROR(IF(M165="","",M165/SUMIF(#REF!,"TOTAL",M:M)),"")</f>
        <v/>
      </c>
    </row>
    <row r="166" spans="1:15" s="164" customFormat="1" ht="15" x14ac:dyDescent="0.2">
      <c r="A166" s="165"/>
      <c r="B166" s="171" t="e">
        <f>IF(#REF!=#REF!,M166,"")</f>
        <v>#REF!</v>
      </c>
      <c r="C166" s="167" t="e">
        <f>IF(#REF!="","",COUNTIF(#REF!,#REF!))</f>
        <v>#REF!</v>
      </c>
      <c r="D166" s="167" t="e">
        <f>IF(#REF!="","",IF(#REF!=#REF!,"",IF(OR(#REF!=#REF!,#REF!=#REF!,#REF!=#REF!),COUNTIFS(ORÇAMENTO!C$8:$C166,ORÇAMENTO!C166,ORÇAMENTO!#REF!,#REF!),COUNTIFS(ORÇAMENTO!$C$8:$C166,ORÇAMENTO!C166,ORÇAMENTO!#REF!,#REF!))))</f>
        <v>#REF!</v>
      </c>
      <c r="E166" s="174" t="s">
        <v>1067</v>
      </c>
      <c r="F166" s="25" t="s">
        <v>783</v>
      </c>
      <c r="G166" s="24" t="s">
        <v>17</v>
      </c>
      <c r="H166" s="24" t="s">
        <v>784</v>
      </c>
      <c r="I166" s="26" t="s">
        <v>501</v>
      </c>
      <c r="J166" s="25">
        <v>24.58</v>
      </c>
      <c r="K166" s="27"/>
      <c r="L166" s="202"/>
      <c r="M166" s="27"/>
      <c r="N166" s="23" t="str">
        <f>IFERROR(IF(M166="","",M166/SUMIF(#REF!,"TOTAL",M:M)),"")</f>
        <v/>
      </c>
    </row>
    <row r="167" spans="1:15" s="160" customFormat="1" ht="24" customHeight="1" x14ac:dyDescent="0.25">
      <c r="B167" s="227" t="e">
        <f>IF(#REF!=#REF!,M167,"")</f>
        <v>#REF!</v>
      </c>
      <c r="C167" s="228" t="e">
        <f>IF(#REF!="","",COUNTIF(#REF!,#REF!))</f>
        <v>#REF!</v>
      </c>
      <c r="D167" s="228" t="e">
        <f>IF(#REF!="","",IF(#REF!=#REF!,"",IF(OR(#REF!=#REF!,#REF!=#REF!,#REF!=#REF!),COUNTIFS(ORÇAMENTO!C$8:$C167,ORÇAMENTO!C167,ORÇAMENTO!#REF!,#REF!),COUNTIFS(ORÇAMENTO!$C$8:$C167,ORÇAMENTO!C167,ORÇAMENTO!#REF!,#REF!))))</f>
        <v>#REF!</v>
      </c>
      <c r="E167" s="173" t="s">
        <v>1068</v>
      </c>
      <c r="F167" s="21"/>
      <c r="G167" s="20"/>
      <c r="H167" s="20" t="s">
        <v>751</v>
      </c>
      <c r="I167" s="159"/>
      <c r="J167" s="21"/>
      <c r="K167" s="22"/>
      <c r="L167" s="204"/>
      <c r="M167" s="22"/>
      <c r="N167" s="23" t="str">
        <f>IFERROR(IF(M167="","",M167/SUMIF(#REF!,"TOTAL",M:M)),"")</f>
        <v/>
      </c>
    </row>
    <row r="168" spans="1:15" ht="45" x14ac:dyDescent="0.2">
      <c r="A168" s="183"/>
      <c r="B168" s="171" t="e">
        <f>IF(#REF!=#REF!,M168,"")</f>
        <v>#REF!</v>
      </c>
      <c r="C168" s="167" t="e">
        <f>IF(#REF!="","",COUNTIF(#REF!,#REF!))</f>
        <v>#REF!</v>
      </c>
      <c r="D168" s="167" t="e">
        <f>IF(#REF!="","",IF(#REF!=#REF!,"",IF(OR(#REF!=#REF!,#REF!=#REF!,#REF!=#REF!),COUNTIFS(ORÇAMENTO!C$8:$C168,ORÇAMENTO!C168,ORÇAMENTO!#REF!,#REF!),COUNTIFS(ORÇAMENTO!$C$8:$C168,ORÇAMENTO!C168,ORÇAMENTO!#REF!,#REF!))))</f>
        <v>#REF!</v>
      </c>
      <c r="E168" s="174" t="s">
        <v>1069</v>
      </c>
      <c r="F168" s="25" t="s">
        <v>785</v>
      </c>
      <c r="G168" s="24" t="s">
        <v>15</v>
      </c>
      <c r="H168" s="24" t="s">
        <v>786</v>
      </c>
      <c r="I168" s="26" t="s">
        <v>16</v>
      </c>
      <c r="J168" s="25">
        <v>35.89</v>
      </c>
      <c r="K168" s="27"/>
      <c r="L168" s="202"/>
      <c r="M168" s="27"/>
      <c r="N168" s="23" t="str">
        <f>IFERROR(IF(M168="","",M168/SUMIF(#REF!,"TOTAL",M:M)),"")</f>
        <v/>
      </c>
      <c r="O168" s="183"/>
    </row>
    <row r="169" spans="1:15" ht="24" customHeight="1" x14ac:dyDescent="0.2">
      <c r="B169" s="171" t="e">
        <f>IF(#REF!=#REF!,M169,"")</f>
        <v>#REF!</v>
      </c>
      <c r="C169" s="167" t="e">
        <f>IF(#REF!="","",COUNTIF(#REF!,#REF!))</f>
        <v>#REF!</v>
      </c>
      <c r="D169" s="167" t="e">
        <f>IF(#REF!="","",IF(#REF!=#REF!,"",IF(OR(#REF!=#REF!,#REF!=#REF!,#REF!=#REF!),COUNTIFS(ORÇAMENTO!C$8:$C169,ORÇAMENTO!C169,ORÇAMENTO!#REF!,#REF!),COUNTIFS(ORÇAMENTO!$C$8:$C169,ORÇAMENTO!C169,ORÇAMENTO!#REF!,#REF!))))</f>
        <v>#REF!</v>
      </c>
      <c r="E169" s="174" t="s">
        <v>1070</v>
      </c>
      <c r="F169" s="25" t="s">
        <v>1618</v>
      </c>
      <c r="G169" s="24" t="s">
        <v>17</v>
      </c>
      <c r="H169" s="24" t="s">
        <v>787</v>
      </c>
      <c r="I169" s="26" t="s">
        <v>501</v>
      </c>
      <c r="J169" s="25">
        <v>98.32</v>
      </c>
      <c r="K169" s="27"/>
      <c r="L169" s="202"/>
      <c r="M169" s="27"/>
      <c r="N169" s="23" t="str">
        <f>IFERROR(IF(M169="","",M169/SUMIF(#REF!,"TOTAL",M:M)),"")</f>
        <v/>
      </c>
    </row>
    <row r="170" spans="1:15" s="160" customFormat="1" ht="24" customHeight="1" x14ac:dyDescent="0.25">
      <c r="B170" s="227" t="e">
        <f>IF(#REF!=#REF!,M170,"")</f>
        <v>#REF!</v>
      </c>
      <c r="C170" s="228" t="e">
        <f>IF(#REF!="","",COUNTIF(#REF!,#REF!))</f>
        <v>#REF!</v>
      </c>
      <c r="D170" s="228" t="e">
        <f>IF(#REF!="","",IF(#REF!=#REF!,"",IF(OR(#REF!=#REF!,#REF!=#REF!,#REF!=#REF!),COUNTIFS(ORÇAMENTO!C$8:$C170,ORÇAMENTO!C170,ORÇAMENTO!#REF!,#REF!),COUNTIFS(ORÇAMENTO!$C$8:$C170,ORÇAMENTO!C170,ORÇAMENTO!#REF!,#REF!))))</f>
        <v>#REF!</v>
      </c>
      <c r="E170" s="172" t="s">
        <v>436</v>
      </c>
      <c r="F170" s="28"/>
      <c r="G170" s="28"/>
      <c r="H170" s="28" t="s">
        <v>115</v>
      </c>
      <c r="I170" s="28"/>
      <c r="J170" s="29"/>
      <c r="K170" s="28"/>
      <c r="L170" s="28"/>
      <c r="M170" s="30"/>
      <c r="N170" s="205" t="str">
        <f>IFERROR(IF(M170="","",M170/SUMIF(#REF!,"TOTAL",M:M)),"")</f>
        <v/>
      </c>
    </row>
    <row r="171" spans="1:15" s="160" customFormat="1" ht="24" customHeight="1" x14ac:dyDescent="0.25">
      <c r="B171" s="227" t="e">
        <f>IF(#REF!=#REF!,M171,"")</f>
        <v>#REF!</v>
      </c>
      <c r="C171" s="228" t="e">
        <f>IF(#REF!="","",COUNTIF(#REF!,#REF!))</f>
        <v>#REF!</v>
      </c>
      <c r="D171" s="228" t="e">
        <f>IF(#REF!="","",IF(#REF!=#REF!,"",IF(OR(#REF!=#REF!,#REF!=#REF!,#REF!=#REF!),COUNTIFS(ORÇAMENTO!C$8:$C171,ORÇAMENTO!C171,ORÇAMENTO!#REF!,#REF!),COUNTIFS(ORÇAMENTO!$C$8:$C171,ORÇAMENTO!C171,ORÇAMENTO!#REF!,#REF!))))</f>
        <v>#REF!</v>
      </c>
      <c r="E171" s="173" t="s">
        <v>1071</v>
      </c>
      <c r="F171" s="21"/>
      <c r="G171" s="20"/>
      <c r="H171" s="20" t="s">
        <v>118</v>
      </c>
      <c r="I171" s="159"/>
      <c r="J171" s="21"/>
      <c r="K171" s="22"/>
      <c r="L171" s="22"/>
      <c r="M171" s="22"/>
      <c r="N171" s="23" t="str">
        <f>IFERROR(IF(M171="","",M171/SUMIF(#REF!,"TOTAL",M:M)),"")</f>
        <v/>
      </c>
    </row>
    <row r="172" spans="1:15" s="161" customFormat="1" ht="30" x14ac:dyDescent="0.2">
      <c r="B172" s="171" t="e">
        <f>IF(#REF!=#REF!,M172,"")</f>
        <v>#REF!</v>
      </c>
      <c r="C172" s="167" t="e">
        <f>IF(#REF!="","",COUNTIF(#REF!,#REF!))</f>
        <v>#REF!</v>
      </c>
      <c r="D172" s="167" t="e">
        <f>IF(#REF!="","",IF(#REF!=#REF!,"",IF(OR(#REF!=#REF!,#REF!=#REF!,#REF!=#REF!),COUNTIFS(ORÇAMENTO!C$8:$C172,ORÇAMENTO!C172,ORÇAMENTO!#REF!,#REF!),COUNTIFS(ORÇAMENTO!$C$8:$C172,ORÇAMENTO!C172,ORÇAMENTO!#REF!,#REF!))))</f>
        <v>#REF!</v>
      </c>
      <c r="E172" s="174" t="s">
        <v>1072</v>
      </c>
      <c r="F172" s="25" t="s">
        <v>119</v>
      </c>
      <c r="G172" s="24" t="s">
        <v>15</v>
      </c>
      <c r="H172" s="24" t="s">
        <v>120</v>
      </c>
      <c r="I172" s="26" t="s">
        <v>16</v>
      </c>
      <c r="J172" s="25">
        <v>220.56</v>
      </c>
      <c r="K172" s="25"/>
      <c r="L172" s="202"/>
      <c r="M172" s="27"/>
      <c r="N172" s="23" t="str">
        <f>IFERROR(IF(M172="","",M172/SUMIF(#REF!,"TOTAL",M:M)),"")</f>
        <v/>
      </c>
      <c r="O172" s="162"/>
    </row>
    <row r="173" spans="1:15" s="160" customFormat="1" ht="24" customHeight="1" x14ac:dyDescent="0.25">
      <c r="B173" s="227" t="e">
        <f>IF(#REF!=#REF!,M173,"")</f>
        <v>#REF!</v>
      </c>
      <c r="C173" s="228" t="e">
        <f>IF(#REF!="","",COUNTIF(#REF!,#REF!))</f>
        <v>#REF!</v>
      </c>
      <c r="D173" s="228" t="e">
        <f>IF(#REF!="","",IF(#REF!=#REF!,"",IF(OR(#REF!=#REF!,#REF!=#REF!,#REF!=#REF!),COUNTIFS(ORÇAMENTO!C$8:$C173,ORÇAMENTO!C173,ORÇAMENTO!#REF!,#REF!),COUNTIFS(ORÇAMENTO!$C$8:$C173,ORÇAMENTO!C173,ORÇAMENTO!#REF!,#REF!))))</f>
        <v>#REF!</v>
      </c>
      <c r="E173" s="173" t="s">
        <v>1073</v>
      </c>
      <c r="F173" s="20"/>
      <c r="G173" s="20"/>
      <c r="H173" s="20" t="s">
        <v>788</v>
      </c>
      <c r="I173" s="20"/>
      <c r="J173" s="21"/>
      <c r="K173" s="20"/>
      <c r="L173" s="204"/>
      <c r="M173" s="22"/>
      <c r="N173" s="23" t="str">
        <f>IFERROR(IF(M173="","",M173/SUMIF(#REF!,"TOTAL",M:M)),"")</f>
        <v/>
      </c>
      <c r="O173" s="163"/>
    </row>
    <row r="174" spans="1:15" ht="30" x14ac:dyDescent="0.2">
      <c r="B174" s="171" t="e">
        <f>IF(#REF!=#REF!,M174,"")</f>
        <v>#REF!</v>
      </c>
      <c r="C174" s="167" t="e">
        <f>IF(#REF!="","",COUNTIF(#REF!,#REF!))</f>
        <v>#REF!</v>
      </c>
      <c r="D174" s="167" t="e">
        <f>IF(#REF!="","",IF(#REF!=#REF!,"",IF(OR(#REF!=#REF!,#REF!=#REF!,#REF!=#REF!),COUNTIFS(ORÇAMENTO!C$8:$C174,ORÇAMENTO!C174,ORÇAMENTO!#REF!,#REF!),COUNTIFS(ORÇAMENTO!$C$8:$C174,ORÇAMENTO!C174,ORÇAMENTO!#REF!,#REF!))))</f>
        <v>#REF!</v>
      </c>
      <c r="E174" s="174" t="s">
        <v>1074</v>
      </c>
      <c r="F174" s="25" t="s">
        <v>121</v>
      </c>
      <c r="G174" s="24" t="s">
        <v>15</v>
      </c>
      <c r="H174" s="24" t="s">
        <v>122</v>
      </c>
      <c r="I174" s="26" t="s">
        <v>16</v>
      </c>
      <c r="J174" s="25">
        <v>37.159999999999997</v>
      </c>
      <c r="K174" s="27"/>
      <c r="L174" s="202"/>
      <c r="M174" s="27"/>
      <c r="N174" s="23" t="str">
        <f>IFERROR(IF(M174="","",M174/SUMIF(#REF!,"TOTAL",M:M)),"")</f>
        <v/>
      </c>
    </row>
    <row r="175" spans="1:15" s="160" customFormat="1" ht="15" x14ac:dyDescent="0.25">
      <c r="B175" s="227" t="e">
        <f>IF(#REF!=#REF!,M175,"")</f>
        <v>#REF!</v>
      </c>
      <c r="C175" s="228" t="e">
        <f>IF(#REF!="","",COUNTIF(#REF!,#REF!))</f>
        <v>#REF!</v>
      </c>
      <c r="D175" s="228" t="e">
        <f>IF(#REF!="","",IF(#REF!=#REF!,"",IF(OR(#REF!=#REF!,#REF!=#REF!,#REF!=#REF!),COUNTIFS(ORÇAMENTO!C$8:$C175,ORÇAMENTO!C175,ORÇAMENTO!#REF!,#REF!),COUNTIFS(ORÇAMENTO!$C$8:$C175,ORÇAMENTO!C175,ORÇAMENTO!#REF!,#REF!))))</f>
        <v>#REF!</v>
      </c>
      <c r="E175" s="173" t="s">
        <v>1075</v>
      </c>
      <c r="F175" s="21"/>
      <c r="G175" s="20"/>
      <c r="H175" s="20" t="s">
        <v>123</v>
      </c>
      <c r="I175" s="159"/>
      <c r="J175" s="21"/>
      <c r="K175" s="22"/>
      <c r="L175" s="204"/>
      <c r="M175" s="22"/>
      <c r="N175" s="23" t="str">
        <f>IFERROR(IF(M175="","",M175/SUMIF(#REF!,"TOTAL",M:M)),"")</f>
        <v/>
      </c>
    </row>
    <row r="176" spans="1:15" s="160" customFormat="1" ht="30" x14ac:dyDescent="0.25">
      <c r="B176" s="171" t="e">
        <f>IF(#REF!=#REF!,M176,"")</f>
        <v>#REF!</v>
      </c>
      <c r="C176" s="167" t="e">
        <f>IF(#REF!="","",COUNTIF(#REF!,#REF!))</f>
        <v>#REF!</v>
      </c>
      <c r="D176" s="167" t="e">
        <f>IF(#REF!="","",IF(#REF!=#REF!,"",IF(OR(#REF!=#REF!,#REF!=#REF!,#REF!=#REF!),COUNTIFS(ORÇAMENTO!C$8:$C176,ORÇAMENTO!C176,ORÇAMENTO!#REF!,#REF!),COUNTIFS(ORÇAMENTO!$C$8:$C176,ORÇAMENTO!C176,ORÇAMENTO!#REF!,#REF!))))</f>
        <v>#REF!</v>
      </c>
      <c r="E176" s="174" t="s">
        <v>1076</v>
      </c>
      <c r="F176" s="25" t="s">
        <v>789</v>
      </c>
      <c r="G176" s="24" t="s">
        <v>15</v>
      </c>
      <c r="H176" s="24" t="s">
        <v>790</v>
      </c>
      <c r="I176" s="26" t="s">
        <v>16</v>
      </c>
      <c r="J176" s="25">
        <v>148.84</v>
      </c>
      <c r="K176" s="27"/>
      <c r="L176" s="202"/>
      <c r="M176" s="27"/>
      <c r="N176" s="23" t="str">
        <f>IFERROR(IF(M176="","",M176/SUMIF(#REF!,"TOTAL",M:M)),"")</f>
        <v/>
      </c>
    </row>
    <row r="177" spans="1:15" s="160" customFormat="1" ht="15" x14ac:dyDescent="0.25">
      <c r="B177" s="227" t="e">
        <f>IF(#REF!=#REF!,M177,"")</f>
        <v>#REF!</v>
      </c>
      <c r="C177" s="228" t="e">
        <f>IF(#REF!="","",COUNTIF(#REF!,#REF!))</f>
        <v>#REF!</v>
      </c>
      <c r="D177" s="228" t="e">
        <f>IF(#REF!="","",IF(#REF!=#REF!,"",IF(OR(#REF!=#REF!,#REF!=#REF!,#REF!=#REF!),COUNTIFS(ORÇAMENTO!C$8:$C177,ORÇAMENTO!C177,ORÇAMENTO!#REF!,#REF!),COUNTIFS(ORÇAMENTO!$C$8:$C177,ORÇAMENTO!C177,ORÇAMENTO!#REF!,#REF!))))</f>
        <v>#REF!</v>
      </c>
      <c r="E177" s="173" t="s">
        <v>1077</v>
      </c>
      <c r="F177" s="20"/>
      <c r="G177" s="20"/>
      <c r="H177" s="20" t="s">
        <v>124</v>
      </c>
      <c r="I177" s="20"/>
      <c r="J177" s="21"/>
      <c r="K177" s="20"/>
      <c r="L177" s="204"/>
      <c r="M177" s="22"/>
      <c r="N177" s="23" t="str">
        <f>IFERROR(IF(M177="","",M177/SUMIF(#REF!,"TOTAL",M:M)),"")</f>
        <v/>
      </c>
      <c r="O177" s="163"/>
    </row>
    <row r="178" spans="1:15" ht="15" x14ac:dyDescent="0.2">
      <c r="B178" s="171" t="e">
        <f>IF(#REF!=#REF!,M178,"")</f>
        <v>#REF!</v>
      </c>
      <c r="C178" s="167" t="e">
        <f>IF(#REF!="","",COUNTIF(#REF!,#REF!))</f>
        <v>#REF!</v>
      </c>
      <c r="D178" s="167" t="e">
        <f>IF(#REF!="","",IF(#REF!=#REF!,"",IF(OR(#REF!=#REF!,#REF!=#REF!,#REF!=#REF!),COUNTIFS(ORÇAMENTO!C$8:$C178,ORÇAMENTO!C178,ORÇAMENTO!#REF!,#REF!),COUNTIFS(ORÇAMENTO!$C$8:$C178,ORÇAMENTO!C178,ORÇAMENTO!#REF!,#REF!))))</f>
        <v>#REF!</v>
      </c>
      <c r="E178" s="174" t="s">
        <v>1078</v>
      </c>
      <c r="F178" s="25" t="s">
        <v>125</v>
      </c>
      <c r="G178" s="24" t="s">
        <v>15</v>
      </c>
      <c r="H178" s="24" t="s">
        <v>126</v>
      </c>
      <c r="I178" s="26" t="s">
        <v>16</v>
      </c>
      <c r="J178" s="25">
        <v>13.56</v>
      </c>
      <c r="K178" s="27"/>
      <c r="L178" s="202"/>
      <c r="M178" s="27"/>
      <c r="N178" s="23" t="str">
        <f>IFERROR(IF(M178="","",M178/SUMIF(#REF!,"TOTAL",M:M)),"")</f>
        <v/>
      </c>
    </row>
    <row r="179" spans="1:15" s="160" customFormat="1" ht="24" customHeight="1" x14ac:dyDescent="0.25">
      <c r="B179" s="227" t="e">
        <f>IF(#REF!=#REF!,M179,"")</f>
        <v>#REF!</v>
      </c>
      <c r="C179" s="228" t="e">
        <f>IF(#REF!="","",COUNTIF(#REF!,#REF!))</f>
        <v>#REF!</v>
      </c>
      <c r="D179" s="228" t="e">
        <f>IF(#REF!="","",IF(#REF!=#REF!,"",IF(OR(#REF!=#REF!,#REF!=#REF!,#REF!=#REF!),COUNTIFS(ORÇAMENTO!C$8:$C179,ORÇAMENTO!C179,ORÇAMENTO!#REF!,#REF!),COUNTIFS(ORÇAMENTO!$C$8:$C179,ORÇAMENTO!C179,ORÇAMENTO!#REF!,#REF!))))</f>
        <v>#REF!</v>
      </c>
      <c r="E179" s="172" t="s">
        <v>437</v>
      </c>
      <c r="F179" s="28"/>
      <c r="G179" s="28"/>
      <c r="H179" s="28" t="s">
        <v>127</v>
      </c>
      <c r="I179" s="28"/>
      <c r="J179" s="29"/>
      <c r="K179" s="28"/>
      <c r="L179" s="28"/>
      <c r="M179" s="30"/>
      <c r="N179" s="205" t="str">
        <f>IFERROR(IF(M179="","",M179/SUMIF(#REF!,"TOTAL",M:M)),"")</f>
        <v/>
      </c>
    </row>
    <row r="180" spans="1:15" s="160" customFormat="1" ht="24" customHeight="1" x14ac:dyDescent="0.25">
      <c r="B180" s="227" t="e">
        <f>IF(#REF!=#REF!,M180,"")</f>
        <v>#REF!</v>
      </c>
      <c r="C180" s="228" t="e">
        <f>IF(#REF!="","",COUNTIF(#REF!,#REF!))</f>
        <v>#REF!</v>
      </c>
      <c r="D180" s="228" t="e">
        <f>IF(#REF!="","",IF(#REF!=#REF!,"",IF(OR(#REF!=#REF!,#REF!=#REF!,#REF!=#REF!),COUNTIFS(ORÇAMENTO!C$8:$C180,ORÇAMENTO!C180,ORÇAMENTO!#REF!,#REF!),COUNTIFS(ORÇAMENTO!$C$8:$C180,ORÇAMENTO!C180,ORÇAMENTO!#REF!,#REF!))))</f>
        <v>#REF!</v>
      </c>
      <c r="E180" s="173" t="s">
        <v>1079</v>
      </c>
      <c r="F180" s="21"/>
      <c r="G180" s="20"/>
      <c r="H180" s="20" t="s">
        <v>128</v>
      </c>
      <c r="I180" s="159"/>
      <c r="J180" s="21"/>
      <c r="K180" s="22"/>
      <c r="L180" s="22"/>
      <c r="M180" s="22"/>
      <c r="N180" s="23" t="str">
        <f>IFERROR(IF(M180="","",M180/SUMIF(#REF!,"TOTAL",M:M)),"")</f>
        <v/>
      </c>
    </row>
    <row r="181" spans="1:15" s="160" customFormat="1" ht="30" x14ac:dyDescent="0.25">
      <c r="B181" s="171" t="e">
        <f>IF(#REF!=#REF!,M181,"")</f>
        <v>#REF!</v>
      </c>
      <c r="C181" s="167" t="e">
        <f>IF(#REF!="","",COUNTIF(#REF!,#REF!))</f>
        <v>#REF!</v>
      </c>
      <c r="D181" s="167" t="e">
        <f>IF(#REF!="","",IF(#REF!=#REF!,"",IF(OR(#REF!=#REF!,#REF!=#REF!,#REF!=#REF!),COUNTIFS(ORÇAMENTO!C$8:$C181,ORÇAMENTO!C181,ORÇAMENTO!#REF!,#REF!),COUNTIFS(ORÇAMENTO!$C$8:$C181,ORÇAMENTO!C181,ORÇAMENTO!#REF!,#REF!))))</f>
        <v>#REF!</v>
      </c>
      <c r="E181" s="174" t="s">
        <v>1080</v>
      </c>
      <c r="F181" s="25" t="s">
        <v>129</v>
      </c>
      <c r="G181" s="24" t="s">
        <v>15</v>
      </c>
      <c r="H181" s="24" t="s">
        <v>130</v>
      </c>
      <c r="I181" s="26" t="s">
        <v>16</v>
      </c>
      <c r="J181" s="25">
        <v>1090.0899999999999</v>
      </c>
      <c r="K181" s="27"/>
      <c r="L181" s="202"/>
      <c r="M181" s="27"/>
      <c r="N181" s="23" t="str">
        <f>IFERROR(IF(M181="","",M181/SUMIF(#REF!,"TOTAL",M:M)),"")</f>
        <v/>
      </c>
    </row>
    <row r="182" spans="1:15" ht="45" x14ac:dyDescent="0.2">
      <c r="B182" s="171" t="e">
        <f>IF(#REF!=#REF!,M182,"")</f>
        <v>#REF!</v>
      </c>
      <c r="C182" s="167" t="e">
        <f>IF(#REF!="","",COUNTIF(#REF!,#REF!))</f>
        <v>#REF!</v>
      </c>
      <c r="D182" s="167" t="e">
        <f>IF(#REF!="","",IF(#REF!=#REF!,"",IF(OR(#REF!=#REF!,#REF!=#REF!,#REF!=#REF!),COUNTIFS(ORÇAMENTO!C$8:$C182,ORÇAMENTO!C182,ORÇAMENTO!#REF!,#REF!),COUNTIFS(ORÇAMENTO!$C$8:$C182,ORÇAMENTO!C182,ORÇAMENTO!#REF!,#REF!))))</f>
        <v>#REF!</v>
      </c>
      <c r="E182" s="174" t="s">
        <v>1081</v>
      </c>
      <c r="F182" s="25" t="s">
        <v>131</v>
      </c>
      <c r="G182" s="24" t="s">
        <v>15</v>
      </c>
      <c r="H182" s="24" t="s">
        <v>132</v>
      </c>
      <c r="I182" s="26" t="s">
        <v>16</v>
      </c>
      <c r="J182" s="25">
        <v>185.25</v>
      </c>
      <c r="K182" s="27"/>
      <c r="L182" s="202"/>
      <c r="M182" s="27"/>
      <c r="N182" s="23" t="str">
        <f>IFERROR(IF(M182="","",M182/SUMIF(#REF!,"TOTAL",M:M)),"")</f>
        <v/>
      </c>
    </row>
    <row r="183" spans="1:15" ht="45" x14ac:dyDescent="0.2">
      <c r="B183" s="171" t="e">
        <f>IF(#REF!=#REF!,M183,"")</f>
        <v>#REF!</v>
      </c>
      <c r="C183" s="167" t="e">
        <f>IF(#REF!="","",COUNTIF(#REF!,#REF!))</f>
        <v>#REF!</v>
      </c>
      <c r="D183" s="167" t="e">
        <f>IF(#REF!="","",IF(#REF!=#REF!,"",IF(OR(#REF!=#REF!,#REF!=#REF!,#REF!=#REF!),COUNTIFS(ORÇAMENTO!C$8:$C183,ORÇAMENTO!C183,ORÇAMENTO!#REF!,#REF!),COUNTIFS(ORÇAMENTO!$C$8:$C183,ORÇAMENTO!C183,ORÇAMENTO!#REF!,#REF!))))</f>
        <v>#REF!</v>
      </c>
      <c r="E183" s="174" t="s">
        <v>1082</v>
      </c>
      <c r="F183" s="25">
        <v>87529</v>
      </c>
      <c r="G183" s="24" t="s">
        <v>15</v>
      </c>
      <c r="H183" s="24" t="s">
        <v>134</v>
      </c>
      <c r="I183" s="26" t="s">
        <v>16</v>
      </c>
      <c r="J183" s="25">
        <v>924.79</v>
      </c>
      <c r="K183" s="27"/>
      <c r="L183" s="202"/>
      <c r="M183" s="27"/>
      <c r="N183" s="23" t="str">
        <f>IFERROR(IF(M183="","",M183/SUMIF(#REF!,"TOTAL",M:M)),"")</f>
        <v/>
      </c>
    </row>
    <row r="184" spans="1:15" s="6" customFormat="1" ht="30" x14ac:dyDescent="0.2">
      <c r="A184" s="165"/>
      <c r="B184" s="171" t="e">
        <f>IF(#REF!=#REF!,M184,"")</f>
        <v>#REF!</v>
      </c>
      <c r="C184" s="167" t="e">
        <f>IF(#REF!="","",COUNTIF(#REF!,#REF!))</f>
        <v>#REF!</v>
      </c>
      <c r="D184" s="167" t="e">
        <f>IF(#REF!="","",IF(#REF!=#REF!,"",IF(OR(#REF!=#REF!,#REF!=#REF!,#REF!=#REF!),COUNTIFS(ORÇAMENTO!C$8:$C184,ORÇAMENTO!C184,ORÇAMENTO!#REF!,#REF!),COUNTIFS(ORÇAMENTO!$C$8:$C184,ORÇAMENTO!C184,ORÇAMENTO!#REF!,#REF!))))</f>
        <v>#REF!</v>
      </c>
      <c r="E184" s="174" t="s">
        <v>1083</v>
      </c>
      <c r="F184" s="25" t="s">
        <v>1619</v>
      </c>
      <c r="G184" s="24" t="s">
        <v>17</v>
      </c>
      <c r="H184" s="24" t="s">
        <v>550</v>
      </c>
      <c r="I184" s="26" t="s">
        <v>16</v>
      </c>
      <c r="J184" s="25">
        <v>185.25</v>
      </c>
      <c r="K184" s="27"/>
      <c r="L184" s="202"/>
      <c r="M184" s="27"/>
      <c r="N184" s="23" t="str">
        <f>IFERROR(IF(M184="","",M184/SUMIF(#REF!,"TOTAL",M:M)),"")</f>
        <v/>
      </c>
    </row>
    <row r="185" spans="1:15" s="160" customFormat="1" ht="15" x14ac:dyDescent="0.25">
      <c r="B185" s="227" t="e">
        <f>IF(#REF!=#REF!,M185,"")</f>
        <v>#REF!</v>
      </c>
      <c r="C185" s="228" t="e">
        <f>IF(#REF!="","",COUNTIF(#REF!,#REF!))</f>
        <v>#REF!</v>
      </c>
      <c r="D185" s="228" t="e">
        <f>IF(#REF!="","",IF(#REF!=#REF!,"",IF(OR(#REF!=#REF!,#REF!=#REF!,#REF!=#REF!),COUNTIFS(ORÇAMENTO!C$8:$C185,ORÇAMENTO!C185,ORÇAMENTO!#REF!,#REF!),COUNTIFS(ORÇAMENTO!$C$8:$C185,ORÇAMENTO!C185,ORÇAMENTO!#REF!,#REF!))))</f>
        <v>#REF!</v>
      </c>
      <c r="E185" s="173" t="s">
        <v>1084</v>
      </c>
      <c r="F185" s="21"/>
      <c r="G185" s="20"/>
      <c r="H185" s="20" t="s">
        <v>135</v>
      </c>
      <c r="I185" s="159"/>
      <c r="J185" s="21"/>
      <c r="K185" s="22"/>
      <c r="L185" s="204"/>
      <c r="M185" s="22"/>
      <c r="N185" s="23" t="str">
        <f>IFERROR(IF(M185="","",M185/SUMIF(#REF!,"TOTAL",M:M)),"")</f>
        <v/>
      </c>
    </row>
    <row r="186" spans="1:15" ht="45" x14ac:dyDescent="0.2">
      <c r="B186" s="171" t="e">
        <f>IF(#REF!=#REF!,M186,"")</f>
        <v>#REF!</v>
      </c>
      <c r="C186" s="167" t="e">
        <f>IF(#REF!="","",COUNTIF(#REF!,#REF!))</f>
        <v>#REF!</v>
      </c>
      <c r="D186" s="167" t="e">
        <f>IF(#REF!="","",IF(#REF!=#REF!,"",IF(OR(#REF!=#REF!,#REF!=#REF!,#REF!=#REF!),COUNTIFS(ORÇAMENTO!C$8:$C186,ORÇAMENTO!C186,ORÇAMENTO!#REF!,#REF!),COUNTIFS(ORÇAMENTO!$C$8:$C186,ORÇAMENTO!C186,ORÇAMENTO!#REF!,#REF!))))</f>
        <v>#REF!</v>
      </c>
      <c r="E186" s="174" t="s">
        <v>1085</v>
      </c>
      <c r="F186" s="25" t="s">
        <v>136</v>
      </c>
      <c r="G186" s="24" t="s">
        <v>15</v>
      </c>
      <c r="H186" s="24" t="s">
        <v>137</v>
      </c>
      <c r="I186" s="26" t="s">
        <v>16</v>
      </c>
      <c r="J186" s="25">
        <v>486.93</v>
      </c>
      <c r="K186" s="27"/>
      <c r="L186" s="202"/>
      <c r="M186" s="27"/>
      <c r="N186" s="23" t="str">
        <f>IFERROR(IF(M186="","",M186/SUMIF(#REF!,"TOTAL",M:M)),"")</f>
        <v/>
      </c>
    </row>
    <row r="187" spans="1:15" s="164" customFormat="1" ht="30" x14ac:dyDescent="0.2">
      <c r="A187" s="165"/>
      <c r="B187" s="171" t="e">
        <f>IF(#REF!=#REF!,M187,"")</f>
        <v>#REF!</v>
      </c>
      <c r="C187" s="167" t="e">
        <f>IF(#REF!="","",COUNTIF(#REF!,#REF!))</f>
        <v>#REF!</v>
      </c>
      <c r="D187" s="167" t="e">
        <f>IF(#REF!="","",IF(#REF!=#REF!,"",IF(OR(#REF!=#REF!,#REF!=#REF!,#REF!=#REF!),COUNTIFS(ORÇAMENTO!C$8:$C187,ORÇAMENTO!C187,ORÇAMENTO!#REF!,#REF!),COUNTIFS(ORÇAMENTO!$C$8:$C187,ORÇAMENTO!C187,ORÇAMENTO!#REF!,#REF!))))</f>
        <v>#REF!</v>
      </c>
      <c r="E187" s="174" t="s">
        <v>1086</v>
      </c>
      <c r="F187" s="25" t="s">
        <v>138</v>
      </c>
      <c r="G187" s="24" t="s">
        <v>15</v>
      </c>
      <c r="H187" s="24" t="s">
        <v>139</v>
      </c>
      <c r="I187" s="26" t="s">
        <v>16</v>
      </c>
      <c r="J187" s="25">
        <v>486.93</v>
      </c>
      <c r="K187" s="27"/>
      <c r="L187" s="202"/>
      <c r="M187" s="27"/>
      <c r="N187" s="23" t="str">
        <f>IFERROR(IF(M187="","",M187/SUMIF(#REF!,"TOTAL",M:M)),"")</f>
        <v/>
      </c>
    </row>
    <row r="188" spans="1:15" s="160" customFormat="1" ht="15" x14ac:dyDescent="0.25">
      <c r="B188" s="171" t="e">
        <f>IF(#REF!=#REF!,M188,"")</f>
        <v>#REF!</v>
      </c>
      <c r="C188" s="167" t="e">
        <f>IF(#REF!="","",COUNTIF(#REF!,#REF!))</f>
        <v>#REF!</v>
      </c>
      <c r="D188" s="167" t="e">
        <f>IF(#REF!="","",IF(#REF!=#REF!,"",IF(OR(#REF!=#REF!,#REF!=#REF!,#REF!=#REF!),COUNTIFS(ORÇAMENTO!C$8:$C188,ORÇAMENTO!C188,ORÇAMENTO!#REF!,#REF!),COUNTIFS(ORÇAMENTO!$C$8:$C188,ORÇAMENTO!C188,ORÇAMENTO!#REF!,#REF!))))</f>
        <v>#REF!</v>
      </c>
      <c r="E188" s="174" t="s">
        <v>1087</v>
      </c>
      <c r="F188" s="25" t="s">
        <v>1620</v>
      </c>
      <c r="G188" s="24" t="s">
        <v>17</v>
      </c>
      <c r="H188" s="24" t="s">
        <v>551</v>
      </c>
      <c r="I188" s="26" t="s">
        <v>501</v>
      </c>
      <c r="J188" s="25">
        <v>313.91000000000003</v>
      </c>
      <c r="K188" s="27"/>
      <c r="L188" s="202"/>
      <c r="M188" s="27"/>
      <c r="N188" s="23" t="str">
        <f>IFERROR(IF(M188="","",M188/SUMIF(#REF!,"TOTAL",M:M)),"")</f>
        <v/>
      </c>
    </row>
    <row r="189" spans="1:15" s="160" customFormat="1" ht="15" x14ac:dyDescent="0.25">
      <c r="B189" s="227" t="e">
        <f>IF(#REF!=#REF!,M189,"")</f>
        <v>#REF!</v>
      </c>
      <c r="C189" s="228" t="e">
        <f>IF(#REF!="","",COUNTIF(#REF!,#REF!))</f>
        <v>#REF!</v>
      </c>
      <c r="D189" s="228" t="e">
        <f>IF(#REF!="","",IF(#REF!=#REF!,"",IF(OR(#REF!=#REF!,#REF!=#REF!,#REF!=#REF!),COUNTIFS(ORÇAMENTO!C$8:$C189,ORÇAMENTO!C189,ORÇAMENTO!#REF!,#REF!),COUNTIFS(ORÇAMENTO!$C$8:$C189,ORÇAMENTO!C189,ORÇAMENTO!#REF!,#REF!))))</f>
        <v>#REF!</v>
      </c>
      <c r="E189" s="173" t="s">
        <v>1088</v>
      </c>
      <c r="F189" s="21"/>
      <c r="G189" s="20"/>
      <c r="H189" s="20" t="s">
        <v>140</v>
      </c>
      <c r="I189" s="159"/>
      <c r="J189" s="21"/>
      <c r="K189" s="22"/>
      <c r="L189" s="204"/>
      <c r="M189" s="22"/>
      <c r="N189" s="23" t="str">
        <f>IFERROR(IF(M189="","",M189/SUMIF(#REF!,"TOTAL",M:M)),"")</f>
        <v/>
      </c>
    </row>
    <row r="190" spans="1:15" ht="30" x14ac:dyDescent="0.2">
      <c r="B190" s="171" t="e">
        <f>IF(#REF!=#REF!,M190,"")</f>
        <v>#REF!</v>
      </c>
      <c r="C190" s="167" t="e">
        <f>IF(#REF!="","",COUNTIF(#REF!,#REF!))</f>
        <v>#REF!</v>
      </c>
      <c r="D190" s="167" t="e">
        <f>IF(#REF!="","",IF(#REF!=#REF!,"",IF(OR(#REF!=#REF!,#REF!=#REF!,#REF!=#REF!),COUNTIFS(ORÇAMENTO!C$8:$C190,ORÇAMENTO!C190,ORÇAMENTO!#REF!,#REF!),COUNTIFS(ORÇAMENTO!$C$8:$C190,ORÇAMENTO!C190,ORÇAMENTO!#REF!,#REF!))))</f>
        <v>#REF!</v>
      </c>
      <c r="E190" s="174" t="s">
        <v>1089</v>
      </c>
      <c r="F190" s="25" t="s">
        <v>141</v>
      </c>
      <c r="G190" s="24" t="s">
        <v>15</v>
      </c>
      <c r="H190" s="24" t="s">
        <v>142</v>
      </c>
      <c r="I190" s="26" t="s">
        <v>16</v>
      </c>
      <c r="J190" s="25">
        <v>65.77</v>
      </c>
      <c r="K190" s="27"/>
      <c r="L190" s="202"/>
      <c r="M190" s="27"/>
      <c r="N190" s="23" t="str">
        <f>IFERROR(IF(M190="","",M190/SUMIF(#REF!,"TOTAL",M:M)),"")</f>
        <v/>
      </c>
    </row>
    <row r="191" spans="1:15" ht="30" x14ac:dyDescent="0.2">
      <c r="B191" s="171" t="e">
        <f>IF(#REF!=#REF!,M191,"")</f>
        <v>#REF!</v>
      </c>
      <c r="C191" s="167" t="e">
        <f>IF(#REF!="","",COUNTIF(#REF!,#REF!))</f>
        <v>#REF!</v>
      </c>
      <c r="D191" s="167" t="e">
        <f>IF(#REF!="","",IF(#REF!=#REF!,"",IF(OR(#REF!=#REF!,#REF!=#REF!,#REF!=#REF!),COUNTIFS(ORÇAMENTO!C$8:$C191,ORÇAMENTO!C191,ORÇAMENTO!#REF!,#REF!),COUNTIFS(ORÇAMENTO!$C$8:$C191,ORÇAMENTO!C191,ORÇAMENTO!#REF!,#REF!))))</f>
        <v>#REF!</v>
      </c>
      <c r="E191" s="174" t="s">
        <v>1090</v>
      </c>
      <c r="F191" s="25" t="s">
        <v>143</v>
      </c>
      <c r="G191" s="24" t="s">
        <v>15</v>
      </c>
      <c r="H191" s="24" t="s">
        <v>144</v>
      </c>
      <c r="I191" s="26" t="s">
        <v>16</v>
      </c>
      <c r="J191" s="25">
        <v>65.77</v>
      </c>
      <c r="K191" s="27"/>
      <c r="L191" s="202"/>
      <c r="M191" s="27"/>
      <c r="N191" s="23" t="str">
        <f>IFERROR(IF(M191="","",M191/SUMIF(#REF!,"TOTAL",M:M)),"")</f>
        <v/>
      </c>
    </row>
    <row r="192" spans="1:15" s="160" customFormat="1" ht="15" x14ac:dyDescent="0.25">
      <c r="B192" s="227" t="e">
        <f>IF(#REF!=#REF!,M192,"")</f>
        <v>#REF!</v>
      </c>
      <c r="C192" s="228" t="e">
        <f>IF(#REF!="","",COUNTIF(#REF!,#REF!))</f>
        <v>#REF!</v>
      </c>
      <c r="D192" s="228" t="e">
        <f>IF(#REF!="","",IF(#REF!=#REF!,"",IF(OR(#REF!=#REF!,#REF!=#REF!,#REF!=#REF!),COUNTIFS(ORÇAMENTO!C$8:$C192,ORÇAMENTO!C192,ORÇAMENTO!#REF!,#REF!),COUNTIFS(ORÇAMENTO!$C$8:$C192,ORÇAMENTO!C192,ORÇAMENTO!#REF!,#REF!))))</f>
        <v>#REF!</v>
      </c>
      <c r="E192" s="173" t="s">
        <v>1091</v>
      </c>
      <c r="F192" s="21"/>
      <c r="G192" s="20"/>
      <c r="H192" s="20" t="s">
        <v>145</v>
      </c>
      <c r="I192" s="159"/>
      <c r="J192" s="21"/>
      <c r="K192" s="22"/>
      <c r="L192" s="204"/>
      <c r="M192" s="22"/>
      <c r="N192" s="23" t="str">
        <f>IFERROR(IF(M192="","",M192/SUMIF(#REF!,"TOTAL",M:M)),"")</f>
        <v/>
      </c>
    </row>
    <row r="193" spans="1:14" ht="15" x14ac:dyDescent="0.2">
      <c r="B193" s="171" t="e">
        <f>IF(#REF!=#REF!,M193,"")</f>
        <v>#REF!</v>
      </c>
      <c r="C193" s="167" t="e">
        <f>IF(#REF!="","",COUNTIF(#REF!,#REF!))</f>
        <v>#REF!</v>
      </c>
      <c r="D193" s="167" t="e">
        <f>IF(#REF!="","",IF(#REF!=#REF!,"",IF(OR(#REF!=#REF!,#REF!=#REF!,#REF!=#REF!),COUNTIFS(ORÇAMENTO!C$8:$C193,ORÇAMENTO!C193,ORÇAMENTO!#REF!,#REF!),COUNTIFS(ORÇAMENTO!$C$8:$C193,ORÇAMENTO!C193,ORÇAMENTO!#REF!,#REF!))))</f>
        <v>#REF!</v>
      </c>
      <c r="E193" s="174" t="s">
        <v>1092</v>
      </c>
      <c r="F193" s="25" t="s">
        <v>146</v>
      </c>
      <c r="G193" s="24" t="s">
        <v>15</v>
      </c>
      <c r="H193" s="24" t="s">
        <v>147</v>
      </c>
      <c r="I193" s="26" t="s">
        <v>16</v>
      </c>
      <c r="J193" s="25">
        <v>924.79</v>
      </c>
      <c r="K193" s="27"/>
      <c r="L193" s="202"/>
      <c r="M193" s="27"/>
      <c r="N193" s="23" t="str">
        <f>IFERROR(IF(M193="","",M193/SUMIF(#REF!,"TOTAL",M:M)),"")</f>
        <v/>
      </c>
    </row>
    <row r="194" spans="1:14" ht="15" x14ac:dyDescent="0.2">
      <c r="B194" s="171" t="e">
        <f>IF(#REF!=#REF!,M194,"")</f>
        <v>#REF!</v>
      </c>
      <c r="C194" s="167" t="e">
        <f>IF(#REF!="","",COUNTIF(#REF!,#REF!))</f>
        <v>#REF!</v>
      </c>
      <c r="D194" s="167" t="e">
        <f>IF(#REF!="","",IF(#REF!=#REF!,"",IF(OR(#REF!=#REF!,#REF!=#REF!,#REF!=#REF!),COUNTIFS(ORÇAMENTO!C$8:$C194,ORÇAMENTO!C194,ORÇAMENTO!#REF!,#REF!),COUNTIFS(ORÇAMENTO!$C$8:$C194,ORÇAMENTO!C194,ORÇAMENTO!#REF!,#REF!))))</f>
        <v>#REF!</v>
      </c>
      <c r="E194" s="174" t="s">
        <v>1093</v>
      </c>
      <c r="F194" s="25" t="s">
        <v>148</v>
      </c>
      <c r="G194" s="24" t="s">
        <v>15</v>
      </c>
      <c r="H194" s="24" t="s">
        <v>149</v>
      </c>
      <c r="I194" s="26" t="s">
        <v>16</v>
      </c>
      <c r="J194" s="25">
        <v>924.79</v>
      </c>
      <c r="K194" s="27"/>
      <c r="L194" s="202"/>
      <c r="M194" s="27"/>
      <c r="N194" s="23" t="str">
        <f>IFERROR(IF(M194="","",M194/SUMIF(#REF!,"TOTAL",M:M)),"")</f>
        <v/>
      </c>
    </row>
    <row r="195" spans="1:14" ht="15" x14ac:dyDescent="0.2">
      <c r="B195" s="171" t="e">
        <f>IF(#REF!=#REF!,M195,"")</f>
        <v>#REF!</v>
      </c>
      <c r="C195" s="167" t="e">
        <f>IF(#REF!="","",COUNTIF(#REF!,#REF!))</f>
        <v>#REF!</v>
      </c>
      <c r="D195" s="167" t="e">
        <f>IF(#REF!="","",IF(#REF!=#REF!,"",IF(OR(#REF!=#REF!,#REF!=#REF!,#REF!=#REF!),COUNTIFS(ORÇAMENTO!C$8:$C195,ORÇAMENTO!C195,ORÇAMENTO!#REF!,#REF!),COUNTIFS(ORÇAMENTO!$C$8:$C195,ORÇAMENTO!C195,ORÇAMENTO!#REF!,#REF!))))</f>
        <v>#REF!</v>
      </c>
      <c r="E195" s="174" t="s">
        <v>1094</v>
      </c>
      <c r="F195" s="25" t="s">
        <v>150</v>
      </c>
      <c r="G195" s="24" t="s">
        <v>15</v>
      </c>
      <c r="H195" s="24" t="s">
        <v>151</v>
      </c>
      <c r="I195" s="26" t="s">
        <v>16</v>
      </c>
      <c r="J195" s="25">
        <v>924.79</v>
      </c>
      <c r="K195" s="27"/>
      <c r="L195" s="202"/>
      <c r="M195" s="27"/>
      <c r="N195" s="23" t="str">
        <f>IFERROR(IF(M195="","",M195/SUMIF(#REF!,"TOTAL",M:M)),"")</f>
        <v/>
      </c>
    </row>
    <row r="196" spans="1:14" s="160" customFormat="1" ht="15" x14ac:dyDescent="0.25">
      <c r="B196" s="227" t="e">
        <f>IF(#REF!=#REF!,M196,"")</f>
        <v>#REF!</v>
      </c>
      <c r="C196" s="228" t="e">
        <f>IF(#REF!="","",COUNTIF(#REF!,#REF!))</f>
        <v>#REF!</v>
      </c>
      <c r="D196" s="228" t="e">
        <f>IF(#REF!="","",IF(#REF!=#REF!,"",IF(OR(#REF!=#REF!,#REF!=#REF!,#REF!=#REF!),COUNTIFS(ORÇAMENTO!C$8:$C196,ORÇAMENTO!C196,ORÇAMENTO!#REF!,#REF!),COUNTIFS(ORÇAMENTO!$C$8:$C196,ORÇAMENTO!C196,ORÇAMENTO!#REF!,#REF!))))</f>
        <v>#REF!</v>
      </c>
      <c r="E196" s="173" t="s">
        <v>1095</v>
      </c>
      <c r="F196" s="21"/>
      <c r="G196" s="20"/>
      <c r="H196" s="20" t="s">
        <v>152</v>
      </c>
      <c r="I196" s="159"/>
      <c r="J196" s="21"/>
      <c r="K196" s="22"/>
      <c r="L196" s="204"/>
      <c r="M196" s="22"/>
      <c r="N196" s="23" t="str">
        <f>IFERROR(IF(M196="","",M196/SUMIF(#REF!,"TOTAL",M:M)),"")</f>
        <v/>
      </c>
    </row>
    <row r="197" spans="1:14" ht="15" x14ac:dyDescent="0.2">
      <c r="B197" s="171" t="e">
        <f>IF(#REF!=#REF!,M197,"")</f>
        <v>#REF!</v>
      </c>
      <c r="C197" s="167" t="e">
        <f>IF(#REF!="","",COUNTIF(#REF!,#REF!))</f>
        <v>#REF!</v>
      </c>
      <c r="D197" s="167" t="e">
        <f>IF(#REF!="","",IF(#REF!=#REF!,"",IF(OR(#REF!=#REF!,#REF!=#REF!,#REF!=#REF!),COUNTIFS(ORÇAMENTO!C$8:$C197,ORÇAMENTO!C197,ORÇAMENTO!#REF!,#REF!),COUNTIFS(ORÇAMENTO!$C$8:$C197,ORÇAMENTO!C197,ORÇAMENTO!#REF!,#REF!))))</f>
        <v>#REF!</v>
      </c>
      <c r="E197" s="174" t="s">
        <v>1096</v>
      </c>
      <c r="F197" s="25" t="s">
        <v>153</v>
      </c>
      <c r="G197" s="24" t="s">
        <v>15</v>
      </c>
      <c r="H197" s="24" t="s">
        <v>154</v>
      </c>
      <c r="I197" s="26" t="s">
        <v>16</v>
      </c>
      <c r="J197" s="25">
        <v>486.93</v>
      </c>
      <c r="K197" s="27"/>
      <c r="L197" s="202"/>
      <c r="M197" s="27"/>
      <c r="N197" s="23" t="str">
        <f>IFERROR(IF(M197="","",M197/SUMIF(#REF!,"TOTAL",M:M)),"")</f>
        <v/>
      </c>
    </row>
    <row r="198" spans="1:14" s="161" customFormat="1" ht="30" customHeight="1" x14ac:dyDescent="0.2">
      <c r="B198" s="171" t="e">
        <f>IF(#REF!=#REF!,M198,"")</f>
        <v>#REF!</v>
      </c>
      <c r="C198" s="167" t="e">
        <f>IF(#REF!="","",COUNTIF(#REF!,#REF!))</f>
        <v>#REF!</v>
      </c>
      <c r="D198" s="167" t="e">
        <f>IF(#REF!="","",IF(#REF!=#REF!,"",IF(OR(#REF!=#REF!,#REF!=#REF!,#REF!=#REF!),COUNTIFS(ORÇAMENTO!C$8:$C198,ORÇAMENTO!C198,ORÇAMENTO!#REF!,#REF!),COUNTIFS(ORÇAMENTO!$C$8:$C198,ORÇAMENTO!C198,ORÇAMENTO!#REF!,#REF!))))</f>
        <v>#REF!</v>
      </c>
      <c r="E198" s="174" t="s">
        <v>1097</v>
      </c>
      <c r="F198" s="25" t="s">
        <v>155</v>
      </c>
      <c r="G198" s="24" t="s">
        <v>15</v>
      </c>
      <c r="H198" s="24" t="s">
        <v>156</v>
      </c>
      <c r="I198" s="26" t="s">
        <v>16</v>
      </c>
      <c r="J198" s="25">
        <v>486.93</v>
      </c>
      <c r="K198" s="25"/>
      <c r="L198" s="202"/>
      <c r="M198" s="27"/>
      <c r="N198" s="23" t="str">
        <f>IFERROR(IF(M198="","",M198/SUMIF(#REF!,"TOTAL",M:M)),"")</f>
        <v/>
      </c>
    </row>
    <row r="199" spans="1:14" s="160" customFormat="1" ht="15" x14ac:dyDescent="0.25">
      <c r="B199" s="227" t="e">
        <f>IF(#REF!=#REF!,M199,"")</f>
        <v>#REF!</v>
      </c>
      <c r="C199" s="228" t="e">
        <f>IF(#REF!="","",COUNTIF(#REF!,#REF!))</f>
        <v>#REF!</v>
      </c>
      <c r="D199" s="228" t="e">
        <f>IF(#REF!="","",IF(#REF!=#REF!,"",IF(OR(#REF!=#REF!,#REF!=#REF!,#REF!=#REF!),COUNTIFS(ORÇAMENTO!C$8:$C199,ORÇAMENTO!C199,ORÇAMENTO!#REF!,#REF!),COUNTIFS(ORÇAMENTO!$C$8:$C199,ORÇAMENTO!C199,ORÇAMENTO!#REF!,#REF!))))</f>
        <v>#REF!</v>
      </c>
      <c r="E199" s="173" t="s">
        <v>1098</v>
      </c>
      <c r="F199" s="21"/>
      <c r="G199" s="20"/>
      <c r="H199" s="20" t="s">
        <v>157</v>
      </c>
      <c r="I199" s="159"/>
      <c r="J199" s="21"/>
      <c r="K199" s="22"/>
      <c r="L199" s="204"/>
      <c r="M199" s="22"/>
      <c r="N199" s="23" t="str">
        <f>IFERROR(IF(M199="","",M199/SUMIF(#REF!,"TOTAL",M:M)),"")</f>
        <v/>
      </c>
    </row>
    <row r="200" spans="1:14" ht="15" x14ac:dyDescent="0.2">
      <c r="A200" s="183"/>
      <c r="B200" s="171" t="e">
        <f>IF(#REF!=#REF!,M200,"")</f>
        <v>#REF!</v>
      </c>
      <c r="C200" s="167" t="e">
        <f>IF(#REF!="","",COUNTIF(#REF!,#REF!))</f>
        <v>#REF!</v>
      </c>
      <c r="D200" s="167" t="e">
        <f>IF(#REF!="","",IF(#REF!=#REF!,"",IF(OR(#REF!=#REF!,#REF!=#REF!,#REF!=#REF!),COUNTIFS(ORÇAMENTO!C$8:$C200,ORÇAMENTO!C200,ORÇAMENTO!#REF!,#REF!),COUNTIFS(ORÇAMENTO!$C$8:$C200,ORÇAMENTO!C200,ORÇAMENTO!#REF!,#REF!))))</f>
        <v>#REF!</v>
      </c>
      <c r="E200" s="174" t="s">
        <v>1099</v>
      </c>
      <c r="F200" s="25" t="s">
        <v>158</v>
      </c>
      <c r="G200" s="24" t="s">
        <v>15</v>
      </c>
      <c r="H200" s="24" t="s">
        <v>159</v>
      </c>
      <c r="I200" s="26" t="s">
        <v>16</v>
      </c>
      <c r="J200" s="25">
        <v>336.65</v>
      </c>
      <c r="K200" s="27"/>
      <c r="L200" s="202"/>
      <c r="M200" s="27"/>
      <c r="N200" s="23" t="str">
        <f>IFERROR(IF(M200="","",M200/SUMIF(#REF!,"TOTAL",M:M)),"")</f>
        <v/>
      </c>
    </row>
    <row r="201" spans="1:14" ht="15" x14ac:dyDescent="0.2">
      <c r="A201" s="183"/>
      <c r="B201" s="171" t="e">
        <f>IF(#REF!=#REF!,M201,"")</f>
        <v>#REF!</v>
      </c>
      <c r="C201" s="167" t="e">
        <f>IF(#REF!="","",COUNTIF(#REF!,#REF!))</f>
        <v>#REF!</v>
      </c>
      <c r="D201" s="167" t="e">
        <f>IF(#REF!="","",IF(#REF!=#REF!,"",IF(OR(#REF!=#REF!,#REF!=#REF!,#REF!=#REF!),COUNTIFS(ORÇAMENTO!C$8:$C201,ORÇAMENTO!C201,ORÇAMENTO!#REF!,#REF!),COUNTIFS(ORÇAMENTO!$C$8:$C201,ORÇAMENTO!C201,ORÇAMENTO!#REF!,#REF!))))</f>
        <v>#REF!</v>
      </c>
      <c r="E201" s="174" t="s">
        <v>1100</v>
      </c>
      <c r="F201" s="25" t="s">
        <v>160</v>
      </c>
      <c r="G201" s="24" t="s">
        <v>15</v>
      </c>
      <c r="H201" s="24" t="s">
        <v>161</v>
      </c>
      <c r="I201" s="26" t="s">
        <v>16</v>
      </c>
      <c r="J201" s="25">
        <v>336.65</v>
      </c>
      <c r="K201" s="27"/>
      <c r="L201" s="202"/>
      <c r="M201" s="27"/>
      <c r="N201" s="23" t="str">
        <f>IFERROR(IF(M201="","",M201/SUMIF(#REF!,"TOTAL",M:M)),"")</f>
        <v/>
      </c>
    </row>
    <row r="202" spans="1:14" ht="15" x14ac:dyDescent="0.2">
      <c r="B202" s="171" t="e">
        <f>IF(#REF!=#REF!,M202,"")</f>
        <v>#REF!</v>
      </c>
      <c r="C202" s="167" t="e">
        <f>IF(#REF!="","",COUNTIF(#REF!,#REF!))</f>
        <v>#REF!</v>
      </c>
      <c r="D202" s="167" t="e">
        <f>IF(#REF!="","",IF(#REF!=#REF!,"",IF(OR(#REF!=#REF!,#REF!=#REF!,#REF!=#REF!),COUNTIFS(ORÇAMENTO!C$8:$C202,ORÇAMENTO!C202,ORÇAMENTO!#REF!,#REF!),COUNTIFS(ORÇAMENTO!$C$8:$C202,ORÇAMENTO!C202,ORÇAMENTO!#REF!,#REF!))))</f>
        <v>#REF!</v>
      </c>
      <c r="E202" s="174" t="s">
        <v>1101</v>
      </c>
      <c r="F202" s="25" t="s">
        <v>162</v>
      </c>
      <c r="G202" s="24" t="s">
        <v>15</v>
      </c>
      <c r="H202" s="24" t="s">
        <v>163</v>
      </c>
      <c r="I202" s="26" t="s">
        <v>16</v>
      </c>
      <c r="J202" s="25">
        <v>336.65</v>
      </c>
      <c r="K202" s="27"/>
      <c r="L202" s="202"/>
      <c r="M202" s="27"/>
      <c r="N202" s="23" t="str">
        <f>IFERROR(IF(M202="","",M202/SUMIF(#REF!,"TOTAL",M:M)),"")</f>
        <v/>
      </c>
    </row>
    <row r="203" spans="1:14" ht="15" x14ac:dyDescent="0.2">
      <c r="B203" s="171" t="e">
        <f>IF(#REF!=#REF!,M203,"")</f>
        <v>#REF!</v>
      </c>
      <c r="C203" s="167" t="e">
        <f>IF(#REF!="","",COUNTIF(#REF!,#REF!))</f>
        <v>#REF!</v>
      </c>
      <c r="D203" s="167" t="e">
        <f>IF(#REF!="","",IF(#REF!=#REF!,"",IF(OR(#REF!=#REF!,#REF!=#REF!,#REF!=#REF!),COUNTIFS(ORÇAMENTO!C$8:$C203,ORÇAMENTO!C203,ORÇAMENTO!#REF!,#REF!),COUNTIFS(ORÇAMENTO!$C$8:$C203,ORÇAMENTO!C203,ORÇAMENTO!#REF!,#REF!))))</f>
        <v>#REF!</v>
      </c>
      <c r="E203" s="174" t="s">
        <v>1102</v>
      </c>
      <c r="F203" s="25" t="s">
        <v>552</v>
      </c>
      <c r="G203" s="24" t="s">
        <v>15</v>
      </c>
      <c r="H203" s="24" t="s">
        <v>553</v>
      </c>
      <c r="I203" s="26" t="s">
        <v>16</v>
      </c>
      <c r="J203" s="25">
        <v>270.88</v>
      </c>
      <c r="K203" s="27"/>
      <c r="L203" s="202"/>
      <c r="M203" s="27"/>
      <c r="N203" s="23" t="str">
        <f>IFERROR(IF(M203="","",M203/SUMIF(#REF!,"TOTAL",M:M)),"")</f>
        <v/>
      </c>
    </row>
    <row r="204" spans="1:14" s="160" customFormat="1" ht="15" x14ac:dyDescent="0.25">
      <c r="B204" s="227" t="e">
        <f>IF(#REF!=#REF!,M204,"")</f>
        <v>#REF!</v>
      </c>
      <c r="C204" s="228" t="e">
        <f>IF(#REF!="","",COUNTIF(#REF!,#REF!))</f>
        <v>#REF!</v>
      </c>
      <c r="D204" s="228" t="e">
        <f>IF(#REF!="","",IF(#REF!=#REF!,"",IF(OR(#REF!=#REF!,#REF!=#REF!,#REF!=#REF!),COUNTIFS(ORÇAMENTO!C$8:$C204,ORÇAMENTO!C204,ORÇAMENTO!#REF!,#REF!),COUNTIFS(ORÇAMENTO!$C$8:$C204,ORÇAMENTO!C204,ORÇAMENTO!#REF!,#REF!))))</f>
        <v>#REF!</v>
      </c>
      <c r="E204" s="173" t="s">
        <v>1103</v>
      </c>
      <c r="F204" s="21"/>
      <c r="G204" s="20"/>
      <c r="H204" s="20" t="s">
        <v>164</v>
      </c>
      <c r="I204" s="159"/>
      <c r="J204" s="21"/>
      <c r="K204" s="22"/>
      <c r="L204" s="204"/>
      <c r="M204" s="22"/>
      <c r="N204" s="23" t="str">
        <f>IFERROR(IF(M204="","",M204/SUMIF(#REF!,"TOTAL",M:M)),"")</f>
        <v/>
      </c>
    </row>
    <row r="205" spans="1:14" ht="15" x14ac:dyDescent="0.2">
      <c r="B205" s="171" t="e">
        <f>IF(#REF!=#REF!,M205,"")</f>
        <v>#REF!</v>
      </c>
      <c r="C205" s="167" t="e">
        <f>IF(#REF!="","",COUNTIF(#REF!,#REF!))</f>
        <v>#REF!</v>
      </c>
      <c r="D205" s="167" t="e">
        <f>IF(#REF!="","",IF(#REF!=#REF!,"",IF(OR(#REF!=#REF!,#REF!=#REF!,#REF!=#REF!),COUNTIFS(ORÇAMENTO!C$8:$C205,ORÇAMENTO!C205,ORÇAMENTO!#REF!,#REF!),COUNTIFS(ORÇAMENTO!$C$8:$C205,ORÇAMENTO!C205,ORÇAMENTO!#REF!,#REF!))))</f>
        <v>#REF!</v>
      </c>
      <c r="E205" s="174" t="s">
        <v>1104</v>
      </c>
      <c r="F205" s="25" t="s">
        <v>165</v>
      </c>
      <c r="G205" s="24" t="s">
        <v>15</v>
      </c>
      <c r="H205" s="24" t="s">
        <v>166</v>
      </c>
      <c r="I205" s="26" t="s">
        <v>16</v>
      </c>
      <c r="J205" s="25">
        <v>76.86</v>
      </c>
      <c r="K205" s="27"/>
      <c r="L205" s="202"/>
      <c r="M205" s="27"/>
      <c r="N205" s="23" t="str">
        <f>IFERROR(IF(M205="","",M205/SUMIF(#REF!,"TOTAL",M:M)),"")</f>
        <v/>
      </c>
    </row>
    <row r="206" spans="1:14" s="160" customFormat="1" ht="24" customHeight="1" x14ac:dyDescent="0.25">
      <c r="B206" s="227" t="e">
        <f>IF(#REF!=#REF!,M206,"")</f>
        <v>#REF!</v>
      </c>
      <c r="C206" s="228" t="e">
        <f>IF(#REF!="","",COUNTIF(#REF!,#REF!))</f>
        <v>#REF!</v>
      </c>
      <c r="D206" s="228" t="e">
        <f>IF(#REF!="","",IF(#REF!=#REF!,"",IF(OR(#REF!=#REF!,#REF!=#REF!,#REF!=#REF!),COUNTIFS(ORÇAMENTO!C$8:$C206,ORÇAMENTO!C206,ORÇAMENTO!#REF!,#REF!),COUNTIFS(ORÇAMENTO!$C$8:$C206,ORÇAMENTO!C206,ORÇAMENTO!#REF!,#REF!))))</f>
        <v>#REF!</v>
      </c>
      <c r="E206" s="172" t="s">
        <v>438</v>
      </c>
      <c r="F206" s="28"/>
      <c r="G206" s="28"/>
      <c r="H206" s="28" t="s">
        <v>424</v>
      </c>
      <c r="I206" s="28"/>
      <c r="J206" s="29"/>
      <c r="K206" s="28"/>
      <c r="L206" s="28"/>
      <c r="M206" s="30"/>
      <c r="N206" s="205" t="str">
        <f>IFERROR(IF(M206="","",M206/SUMIF(#REF!,"TOTAL",M:M)),"")</f>
        <v/>
      </c>
    </row>
    <row r="207" spans="1:14" s="160" customFormat="1" ht="15" x14ac:dyDescent="0.25">
      <c r="B207" s="227" t="e">
        <f>IF(#REF!=#REF!,M207,"")</f>
        <v>#REF!</v>
      </c>
      <c r="C207" s="228" t="e">
        <f>IF(#REF!="","",COUNTIF(#REF!,#REF!))</f>
        <v>#REF!</v>
      </c>
      <c r="D207" s="228" t="e">
        <f>IF(#REF!="","",IF(#REF!=#REF!,"",IF(OR(#REF!=#REF!,#REF!=#REF!,#REF!=#REF!),COUNTIFS(ORÇAMENTO!C$8:$C207,ORÇAMENTO!C207,ORÇAMENTO!#REF!,#REF!),COUNTIFS(ORÇAMENTO!$C$8:$C207,ORÇAMENTO!C207,ORÇAMENTO!#REF!,#REF!))))</f>
        <v>#REF!</v>
      </c>
      <c r="E207" s="198" t="s">
        <v>1105</v>
      </c>
      <c r="F207" s="191"/>
      <c r="G207" s="190"/>
      <c r="H207" s="190" t="s">
        <v>167</v>
      </c>
      <c r="I207" s="199"/>
      <c r="J207" s="191"/>
      <c r="K207" s="200"/>
      <c r="L207" s="200"/>
      <c r="M207" s="200"/>
      <c r="N207" s="23" t="str">
        <f>IFERROR(IF(M207="","",M207/SUMIF(#REF!,"TOTAL",M:M)),"")</f>
        <v/>
      </c>
    </row>
    <row r="208" spans="1:14" ht="36" customHeight="1" x14ac:dyDescent="0.2">
      <c r="A208" s="183"/>
      <c r="B208" s="171" t="e">
        <f>IF(#REF!=#REF!,M208,"")</f>
        <v>#REF!</v>
      </c>
      <c r="C208" s="167" t="e">
        <f>IF(#REF!="","",COUNTIF(#REF!,#REF!))</f>
        <v>#REF!</v>
      </c>
      <c r="D208" s="167" t="e">
        <f>IF(#REF!="","",IF(#REF!=#REF!,"",IF(OR(#REF!=#REF!,#REF!=#REF!,#REF!=#REF!),COUNTIFS(ORÇAMENTO!C$8:$C208,ORÇAMENTO!C208,ORÇAMENTO!#REF!,#REF!),COUNTIFS(ORÇAMENTO!$C$8:$C208,ORÇAMENTO!C208,ORÇAMENTO!#REF!,#REF!))))</f>
        <v>#REF!</v>
      </c>
      <c r="E208" s="174" t="s">
        <v>1106</v>
      </c>
      <c r="F208" s="25" t="s">
        <v>168</v>
      </c>
      <c r="G208" s="24" t="s">
        <v>15</v>
      </c>
      <c r="H208" s="24" t="s">
        <v>169</v>
      </c>
      <c r="I208" s="26" t="s">
        <v>16</v>
      </c>
      <c r="J208" s="25">
        <v>124.53</v>
      </c>
      <c r="K208" s="27"/>
      <c r="L208" s="202"/>
      <c r="M208" s="27"/>
      <c r="N208" s="23" t="str">
        <f>IFERROR(IF(M208="","",M208/SUMIF(#REF!,"TOTAL",M:M)),"")</f>
        <v/>
      </c>
    </row>
    <row r="209" spans="1:14" s="160" customFormat="1" ht="36" customHeight="1" x14ac:dyDescent="0.25">
      <c r="B209" s="171" t="e">
        <f>IF(#REF!=#REF!,M209,"")</f>
        <v>#REF!</v>
      </c>
      <c r="C209" s="167" t="e">
        <f>IF(#REF!="","",COUNTIF(#REF!,#REF!))</f>
        <v>#REF!</v>
      </c>
      <c r="D209" s="167" t="e">
        <f>IF(#REF!="","",IF(#REF!=#REF!,"",IF(OR(#REF!=#REF!,#REF!=#REF!,#REF!=#REF!),COUNTIFS(ORÇAMENTO!C$8:$C209,ORÇAMENTO!C209,ORÇAMENTO!#REF!,#REF!),COUNTIFS(ORÇAMENTO!$C$8:$C209,ORÇAMENTO!C209,ORÇAMENTO!#REF!,#REF!))))</f>
        <v>#REF!</v>
      </c>
      <c r="E209" s="174" t="s">
        <v>1107</v>
      </c>
      <c r="F209" s="25" t="s">
        <v>170</v>
      </c>
      <c r="G209" s="24" t="s">
        <v>15</v>
      </c>
      <c r="H209" s="24" t="s">
        <v>171</v>
      </c>
      <c r="I209" s="26" t="s">
        <v>16</v>
      </c>
      <c r="J209" s="25">
        <v>45.9</v>
      </c>
      <c r="K209" s="27"/>
      <c r="L209" s="202"/>
      <c r="M209" s="27"/>
      <c r="N209" s="23" t="str">
        <f>IFERROR(IF(M209="","",M209/SUMIF(#REF!,"TOTAL",M:M)),"")</f>
        <v/>
      </c>
    </row>
    <row r="210" spans="1:14" ht="30" x14ac:dyDescent="0.2">
      <c r="B210" s="171" t="e">
        <f>IF(#REF!=#REF!,M210,"")</f>
        <v>#REF!</v>
      </c>
      <c r="C210" s="167" t="e">
        <f>IF(#REF!="","",COUNTIF(#REF!,#REF!))</f>
        <v>#REF!</v>
      </c>
      <c r="D210" s="167" t="e">
        <f>IF(#REF!="","",IF(#REF!=#REF!,"",IF(OR(#REF!=#REF!,#REF!=#REF!,#REF!=#REF!),COUNTIFS(ORÇAMENTO!C$8:$C210,ORÇAMENTO!C210,ORÇAMENTO!#REF!,#REF!),COUNTIFS(ORÇAMENTO!$C$8:$C210,ORÇAMENTO!C210,ORÇAMENTO!#REF!,#REF!))))</f>
        <v>#REF!</v>
      </c>
      <c r="E210" s="174" t="s">
        <v>1108</v>
      </c>
      <c r="F210" s="25" t="s">
        <v>554</v>
      </c>
      <c r="G210" s="24" t="s">
        <v>15</v>
      </c>
      <c r="H210" s="24" t="s">
        <v>555</v>
      </c>
      <c r="I210" s="26" t="s">
        <v>16</v>
      </c>
      <c r="J210" s="25">
        <v>22.84</v>
      </c>
      <c r="K210" s="27"/>
      <c r="L210" s="202"/>
      <c r="M210" s="27"/>
      <c r="N210" s="23" t="str">
        <f>IFERROR(IF(M210="","",M210/SUMIF(#REF!,"TOTAL",M:M)),"")</f>
        <v/>
      </c>
    </row>
    <row r="211" spans="1:14" ht="15" x14ac:dyDescent="0.2">
      <c r="B211" s="171" t="e">
        <f>IF(#REF!=#REF!,M211,"")</f>
        <v>#REF!</v>
      </c>
      <c r="C211" s="167" t="e">
        <f>IF(#REF!="","",COUNTIF(#REF!,#REF!))</f>
        <v>#REF!</v>
      </c>
      <c r="D211" s="167" t="e">
        <f>IF(#REF!="","",IF(#REF!=#REF!,"",IF(OR(#REF!=#REF!,#REF!=#REF!,#REF!=#REF!),COUNTIFS(ORÇAMENTO!C$8:$C211,ORÇAMENTO!C211,ORÇAMENTO!#REF!,#REF!),COUNTIFS(ORÇAMENTO!$C$8:$C211,ORÇAMENTO!C211,ORÇAMENTO!#REF!,#REF!))))</f>
        <v>#REF!</v>
      </c>
      <c r="E211" s="174" t="s">
        <v>1109</v>
      </c>
      <c r="F211" s="25" t="s">
        <v>1621</v>
      </c>
      <c r="G211" s="24" t="s">
        <v>17</v>
      </c>
      <c r="H211" s="24" t="s">
        <v>556</v>
      </c>
      <c r="I211" s="26" t="s">
        <v>16</v>
      </c>
      <c r="J211" s="25">
        <v>303.67</v>
      </c>
      <c r="K211" s="27"/>
      <c r="L211" s="202"/>
      <c r="M211" s="27"/>
      <c r="N211" s="23" t="str">
        <f>IFERROR(IF(M211="","",M211/SUMIF(#REF!,"TOTAL",M:M)),"")</f>
        <v/>
      </c>
    </row>
    <row r="212" spans="1:14" ht="15" x14ac:dyDescent="0.2">
      <c r="B212" s="171" t="e">
        <f>IF(#REF!=#REF!,M212,"")</f>
        <v>#REF!</v>
      </c>
      <c r="C212" s="167" t="e">
        <f>IF(#REF!="","",COUNTIF(#REF!,#REF!))</f>
        <v>#REF!</v>
      </c>
      <c r="D212" s="167" t="e">
        <f>IF(#REF!="","",IF(#REF!=#REF!,"",IF(OR(#REF!=#REF!,#REF!=#REF!,#REF!=#REF!),COUNTIFS(ORÇAMENTO!C$8:$C212,ORÇAMENTO!C212,ORÇAMENTO!#REF!,#REF!),COUNTIFS(ORÇAMENTO!$C$8:$C212,ORÇAMENTO!C212,ORÇAMENTO!#REF!,#REF!))))</f>
        <v>#REF!</v>
      </c>
      <c r="E212" s="174" t="s">
        <v>1110</v>
      </c>
      <c r="F212" s="25" t="s">
        <v>1622</v>
      </c>
      <c r="G212" s="24" t="s">
        <v>17</v>
      </c>
      <c r="H212" s="24" t="s">
        <v>557</v>
      </c>
      <c r="I212" s="26" t="s">
        <v>16</v>
      </c>
      <c r="J212" s="25">
        <v>212.33</v>
      </c>
      <c r="K212" s="27"/>
      <c r="L212" s="202"/>
      <c r="M212" s="27"/>
      <c r="N212" s="23" t="str">
        <f>IFERROR(IF(M212="","",M212/SUMIF(#REF!,"TOTAL",M:M)),"")</f>
        <v/>
      </c>
    </row>
    <row r="213" spans="1:14" ht="30" x14ac:dyDescent="0.2">
      <c r="B213" s="171" t="e">
        <f>IF(#REF!=#REF!,M213,"")</f>
        <v>#REF!</v>
      </c>
      <c r="C213" s="167" t="e">
        <f>IF(#REF!="","",COUNTIF(#REF!,#REF!))</f>
        <v>#REF!</v>
      </c>
      <c r="D213" s="167" t="e">
        <f>IF(#REF!="","",IF(#REF!=#REF!,"",IF(OR(#REF!=#REF!,#REF!=#REF!,#REF!=#REF!),COUNTIFS(ORÇAMENTO!C$8:$C213,ORÇAMENTO!C213,ORÇAMENTO!#REF!,#REF!),COUNTIFS(ORÇAMENTO!$C$8:$C213,ORÇAMENTO!C213,ORÇAMENTO!#REF!,#REF!))))</f>
        <v>#REF!</v>
      </c>
      <c r="E213" s="174" t="s">
        <v>1111</v>
      </c>
      <c r="F213" s="25" t="s">
        <v>172</v>
      </c>
      <c r="G213" s="24" t="s">
        <v>15</v>
      </c>
      <c r="H213" s="24" t="s">
        <v>173</v>
      </c>
      <c r="I213" s="26" t="s">
        <v>16</v>
      </c>
      <c r="J213" s="25">
        <v>441.39</v>
      </c>
      <c r="K213" s="27"/>
      <c r="L213" s="202"/>
      <c r="M213" s="27"/>
      <c r="N213" s="23" t="str">
        <f>IFERROR(IF(M213="","",M213/SUMIF(#REF!,"TOTAL",M:M)),"")</f>
        <v/>
      </c>
    </row>
    <row r="214" spans="1:14" ht="15" x14ac:dyDescent="0.2">
      <c r="B214" s="171" t="e">
        <f>IF(#REF!=#REF!,M214,"")</f>
        <v>#REF!</v>
      </c>
      <c r="C214" s="167" t="e">
        <f>IF(#REF!="","",COUNTIF(#REF!,#REF!))</f>
        <v>#REF!</v>
      </c>
      <c r="D214" s="167" t="e">
        <f>IF(#REF!="","",IF(#REF!=#REF!,"",IF(OR(#REF!=#REF!,#REF!=#REF!,#REF!=#REF!),COUNTIFS(ORÇAMENTO!C$8:$C214,ORÇAMENTO!C214,ORÇAMENTO!#REF!,#REF!),COUNTIFS(ORÇAMENTO!$C$8:$C214,ORÇAMENTO!C214,ORÇAMENTO!#REF!,#REF!))))</f>
        <v>#REF!</v>
      </c>
      <c r="E214" s="174" t="s">
        <v>1112</v>
      </c>
      <c r="F214" s="25" t="s">
        <v>174</v>
      </c>
      <c r="G214" s="24" t="s">
        <v>15</v>
      </c>
      <c r="H214" s="24" t="s">
        <v>175</v>
      </c>
      <c r="I214" s="26" t="s">
        <v>30</v>
      </c>
      <c r="J214" s="25">
        <v>25.66</v>
      </c>
      <c r="K214" s="27"/>
      <c r="L214" s="202"/>
      <c r="M214" s="27"/>
      <c r="N214" s="23" t="str">
        <f>IFERROR(IF(M214="","",M214/SUMIF(#REF!,"TOTAL",M:M)),"")</f>
        <v/>
      </c>
    </row>
    <row r="215" spans="1:14" s="160" customFormat="1" ht="15" x14ac:dyDescent="0.25">
      <c r="B215" s="227" t="e">
        <f>IF(#REF!=#REF!,M215,"")</f>
        <v>#REF!</v>
      </c>
      <c r="C215" s="228" t="e">
        <f>IF(#REF!="","",COUNTIF(#REF!,#REF!))</f>
        <v>#REF!</v>
      </c>
      <c r="D215" s="228" t="e">
        <f>IF(#REF!="","",IF(#REF!=#REF!,"",IF(OR(#REF!=#REF!,#REF!=#REF!,#REF!=#REF!),COUNTIFS(ORÇAMENTO!C$8:$C215,ORÇAMENTO!C215,ORÇAMENTO!#REF!,#REF!),COUNTIFS(ORÇAMENTO!$C$8:$C215,ORÇAMENTO!C215,ORÇAMENTO!#REF!,#REF!))))</f>
        <v>#REF!</v>
      </c>
      <c r="E215" s="173" t="s">
        <v>1113</v>
      </c>
      <c r="F215" s="21"/>
      <c r="G215" s="20"/>
      <c r="H215" s="20" t="s">
        <v>176</v>
      </c>
      <c r="I215" s="159"/>
      <c r="J215" s="21"/>
      <c r="K215" s="22"/>
      <c r="L215" s="204"/>
      <c r="M215" s="22"/>
      <c r="N215" s="23" t="str">
        <f>IFERROR(IF(M215="","",M215/SUMIF(#REF!,"TOTAL",M:M)),"")</f>
        <v/>
      </c>
    </row>
    <row r="216" spans="1:14" s="160" customFormat="1" ht="15" x14ac:dyDescent="0.25">
      <c r="B216" s="227" t="e">
        <f>IF(#REF!=#REF!,M216,"")</f>
        <v>#REF!</v>
      </c>
      <c r="C216" s="228" t="e">
        <f>IF(#REF!="","",COUNTIF(#REF!,#REF!))</f>
        <v>#REF!</v>
      </c>
      <c r="D216" s="228" t="e">
        <f>IF(#REF!="","",IF(#REF!=#REF!,"",IF(OR(#REF!=#REF!,#REF!=#REF!,#REF!=#REF!),COUNTIFS(ORÇAMENTO!C$8:$C216,ORÇAMENTO!C216,ORÇAMENTO!#REF!,#REF!),COUNTIFS(ORÇAMENTO!$C$8:$C216,ORÇAMENTO!C216,ORÇAMENTO!#REF!,#REF!))))</f>
        <v>#REF!</v>
      </c>
      <c r="E216" s="173" t="s">
        <v>1114</v>
      </c>
      <c r="F216" s="21"/>
      <c r="G216" s="20"/>
      <c r="H216" s="20" t="s">
        <v>177</v>
      </c>
      <c r="I216" s="159"/>
      <c r="J216" s="21"/>
      <c r="K216" s="22"/>
      <c r="L216" s="204"/>
      <c r="M216" s="22"/>
      <c r="N216" s="23" t="str">
        <f>IFERROR(IF(M216="","",M216/SUMIF(#REF!,"TOTAL",M:M)),"")</f>
        <v/>
      </c>
    </row>
    <row r="217" spans="1:14" ht="15" x14ac:dyDescent="0.2">
      <c r="B217" s="171" t="e">
        <f>IF(#REF!=#REF!,M217,"")</f>
        <v>#REF!</v>
      </c>
      <c r="C217" s="167" t="e">
        <f>IF(#REF!="","",COUNTIF(#REF!,#REF!))</f>
        <v>#REF!</v>
      </c>
      <c r="D217" s="167" t="e">
        <f>IF(#REF!="","",IF(#REF!=#REF!,"",IF(OR(#REF!=#REF!,#REF!=#REF!,#REF!=#REF!),COUNTIFS(ORÇAMENTO!C$8:$C217,ORÇAMENTO!C217,ORÇAMENTO!#REF!,#REF!),COUNTIFS(ORÇAMENTO!$C$8:$C217,ORÇAMENTO!C217,ORÇAMENTO!#REF!,#REF!))))</f>
        <v>#REF!</v>
      </c>
      <c r="E217" s="174" t="s">
        <v>1115</v>
      </c>
      <c r="F217" s="25" t="s">
        <v>178</v>
      </c>
      <c r="G217" s="24" t="s">
        <v>179</v>
      </c>
      <c r="H217" s="24" t="s">
        <v>497</v>
      </c>
      <c r="I217" s="26" t="s">
        <v>32</v>
      </c>
      <c r="J217" s="25">
        <v>20.84</v>
      </c>
      <c r="K217" s="27"/>
      <c r="L217" s="202"/>
      <c r="M217" s="27"/>
      <c r="N217" s="23" t="str">
        <f>IFERROR(IF(M217="","",M217/SUMIF(#REF!,"TOTAL",M:M)),"")</f>
        <v/>
      </c>
    </row>
    <row r="218" spans="1:14" ht="30" x14ac:dyDescent="0.2">
      <c r="B218" s="171" t="e">
        <f>IF(#REF!=#REF!,M218,"")</f>
        <v>#REF!</v>
      </c>
      <c r="C218" s="167" t="e">
        <f>IF(#REF!="","",COUNTIF(#REF!,#REF!))</f>
        <v>#REF!</v>
      </c>
      <c r="D218" s="167" t="e">
        <f>IF(#REF!="","",IF(#REF!=#REF!,"",IF(OR(#REF!=#REF!,#REF!=#REF!,#REF!=#REF!),COUNTIFS(ORÇAMENTO!C$8:$C218,ORÇAMENTO!C218,ORÇAMENTO!#REF!,#REF!),COUNTIFS(ORÇAMENTO!$C$8:$C218,ORÇAMENTO!C218,ORÇAMENTO!#REF!,#REF!))))</f>
        <v>#REF!</v>
      </c>
      <c r="E218" s="174" t="s">
        <v>1116</v>
      </c>
      <c r="F218" s="25" t="s">
        <v>791</v>
      </c>
      <c r="G218" s="24" t="s">
        <v>15</v>
      </c>
      <c r="H218" s="24" t="s">
        <v>792</v>
      </c>
      <c r="I218" s="26" t="s">
        <v>16</v>
      </c>
      <c r="J218" s="25">
        <v>416.94</v>
      </c>
      <c r="K218" s="27"/>
      <c r="L218" s="202"/>
      <c r="M218" s="27"/>
      <c r="N218" s="23" t="str">
        <f>IFERROR(IF(M218="","",M218/SUMIF(#REF!,"TOTAL",M:M)),"")</f>
        <v/>
      </c>
    </row>
    <row r="219" spans="1:14" s="160" customFormat="1" ht="15" customHeight="1" x14ac:dyDescent="0.25">
      <c r="B219" s="227" t="e">
        <f>IF(#REF!=#REF!,M219,"")</f>
        <v>#REF!</v>
      </c>
      <c r="C219" s="228" t="e">
        <f>IF(#REF!="","",COUNTIF(#REF!,#REF!))</f>
        <v>#REF!</v>
      </c>
      <c r="D219" s="228" t="e">
        <f>IF(#REF!="","",IF(#REF!=#REF!,"",IF(OR(#REF!=#REF!,#REF!=#REF!,#REF!=#REF!),COUNTIFS(ORÇAMENTO!C$8:$C219,ORÇAMENTO!C219,ORÇAMENTO!#REF!,#REF!),COUNTIFS(ORÇAMENTO!$C$8:$C219,ORÇAMENTO!C219,ORÇAMENTO!#REF!,#REF!))))</f>
        <v>#REF!</v>
      </c>
      <c r="E219" s="173" t="s">
        <v>1117</v>
      </c>
      <c r="F219" s="21"/>
      <c r="G219" s="20"/>
      <c r="H219" s="20" t="s">
        <v>180</v>
      </c>
      <c r="I219" s="159"/>
      <c r="J219" s="21"/>
      <c r="K219" s="22"/>
      <c r="L219" s="204"/>
      <c r="M219" s="22"/>
      <c r="N219" s="23" t="str">
        <f>IFERROR(IF(M219="","",M219/SUMIF(#REF!,"TOTAL",M:M)),"")</f>
        <v/>
      </c>
    </row>
    <row r="220" spans="1:14" ht="15" x14ac:dyDescent="0.2">
      <c r="B220" s="171" t="e">
        <f>IF(#REF!=#REF!,M220,"")</f>
        <v>#REF!</v>
      </c>
      <c r="C220" s="167" t="e">
        <f>IF(#REF!="","",COUNTIF(#REF!,#REF!))</f>
        <v>#REF!</v>
      </c>
      <c r="D220" s="167" t="e">
        <f>IF(#REF!="","",IF(#REF!=#REF!,"",IF(OR(#REF!=#REF!,#REF!=#REF!,#REF!=#REF!),COUNTIFS(ORÇAMENTO!C$8:$C220,ORÇAMENTO!C220,ORÇAMENTO!#REF!,#REF!),COUNTIFS(ORÇAMENTO!$C$8:$C220,ORÇAMENTO!C220,ORÇAMENTO!#REF!,#REF!))))</f>
        <v>#REF!</v>
      </c>
      <c r="E220" s="174" t="s">
        <v>1118</v>
      </c>
      <c r="F220" s="25" t="s">
        <v>181</v>
      </c>
      <c r="G220" s="24" t="s">
        <v>15</v>
      </c>
      <c r="H220" s="24" t="s">
        <v>182</v>
      </c>
      <c r="I220" s="26" t="s">
        <v>16</v>
      </c>
      <c r="J220" s="25">
        <v>2526.2399999999998</v>
      </c>
      <c r="K220" s="27"/>
      <c r="L220" s="202"/>
      <c r="M220" s="27"/>
      <c r="N220" s="23" t="str">
        <f>IFERROR(IF(M220="","",M220/SUMIF(#REF!,"TOTAL",M:M)),"")</f>
        <v/>
      </c>
    </row>
    <row r="221" spans="1:14" ht="15" x14ac:dyDescent="0.2">
      <c r="B221" s="171" t="e">
        <f>IF(#REF!=#REF!,M221,"")</f>
        <v>#REF!</v>
      </c>
      <c r="C221" s="167" t="e">
        <f>IF(#REF!="","",COUNTIF(#REF!,#REF!))</f>
        <v>#REF!</v>
      </c>
      <c r="D221" s="167" t="e">
        <f>IF(#REF!="","",IF(#REF!=#REF!,"",IF(OR(#REF!=#REF!,#REF!=#REF!,#REF!=#REF!),COUNTIFS(ORÇAMENTO!C$8:$C221,ORÇAMENTO!C221,ORÇAMENTO!#REF!,#REF!),COUNTIFS(ORÇAMENTO!$C$8:$C221,ORÇAMENTO!C221,ORÇAMENTO!#REF!,#REF!))))</f>
        <v>#REF!</v>
      </c>
      <c r="E221" s="174" t="s">
        <v>1119</v>
      </c>
      <c r="F221" s="25">
        <v>54700</v>
      </c>
      <c r="G221" s="24" t="s">
        <v>720</v>
      </c>
      <c r="H221" s="24" t="s">
        <v>750</v>
      </c>
      <c r="I221" s="26" t="s">
        <v>32</v>
      </c>
      <c r="J221" s="25">
        <v>748.79</v>
      </c>
      <c r="K221" s="27"/>
      <c r="L221" s="202"/>
      <c r="M221" s="27"/>
      <c r="N221" s="23" t="str">
        <f>IFERROR(IF(M221="","",M221/SUMIF(#REF!,"TOTAL",M:M)),"")</f>
        <v/>
      </c>
    </row>
    <row r="222" spans="1:14" ht="15" customHeight="1" x14ac:dyDescent="0.2">
      <c r="A222" s="183"/>
      <c r="B222" s="171" t="e">
        <f>IF(#REF!=#REF!,M222,"")</f>
        <v>#REF!</v>
      </c>
      <c r="C222" s="167" t="e">
        <f>IF(#REF!="","",COUNTIF(#REF!,#REF!))</f>
        <v>#REF!</v>
      </c>
      <c r="D222" s="167" t="e">
        <f>IF(#REF!="","",IF(#REF!=#REF!,"",IF(OR(#REF!=#REF!,#REF!=#REF!,#REF!=#REF!),COUNTIFS(ORÇAMENTO!C$8:$C222,ORÇAMENTO!C222,ORÇAMENTO!#REF!,#REF!),COUNTIFS(ORÇAMENTO!$C$8:$C222,ORÇAMENTO!C222,ORÇAMENTO!#REF!,#REF!))))</f>
        <v>#REF!</v>
      </c>
      <c r="E222" s="174" t="s">
        <v>1120</v>
      </c>
      <c r="F222" s="25" t="s">
        <v>183</v>
      </c>
      <c r="G222" s="24" t="s">
        <v>179</v>
      </c>
      <c r="H222" s="24" t="s">
        <v>499</v>
      </c>
      <c r="I222" s="26" t="s">
        <v>184</v>
      </c>
      <c r="J222" s="25">
        <v>1</v>
      </c>
      <c r="K222" s="27"/>
      <c r="L222" s="202"/>
      <c r="M222" s="27"/>
      <c r="N222" s="23" t="str">
        <f>IFERROR(IF(M222="","",M222/SUMIF(#REF!,"TOTAL",M:M)),"")</f>
        <v/>
      </c>
    </row>
    <row r="223" spans="1:14" ht="30" x14ac:dyDescent="0.2">
      <c r="B223" s="171" t="e">
        <f>IF(#REF!=#REF!,M223,"")</f>
        <v>#REF!</v>
      </c>
      <c r="C223" s="167" t="e">
        <f>IF(#REF!="","",COUNTIF(#REF!,#REF!))</f>
        <v>#REF!</v>
      </c>
      <c r="D223" s="167" t="e">
        <f>IF(#REF!="","",IF(#REF!=#REF!,"",IF(OR(#REF!=#REF!,#REF!=#REF!,#REF!=#REF!),COUNTIFS(ORÇAMENTO!C$8:$C223,ORÇAMENTO!C223,ORÇAMENTO!#REF!,#REF!),COUNTIFS(ORÇAMENTO!$C$8:$C223,ORÇAMENTO!C223,ORÇAMENTO!#REF!,#REF!))))</f>
        <v>#REF!</v>
      </c>
      <c r="E223" s="174" t="s">
        <v>1121</v>
      </c>
      <c r="F223" s="25" t="s">
        <v>793</v>
      </c>
      <c r="G223" s="24" t="s">
        <v>15</v>
      </c>
      <c r="H223" s="24" t="s">
        <v>794</v>
      </c>
      <c r="I223" s="26" t="s">
        <v>30</v>
      </c>
      <c r="J223" s="25">
        <v>232.5</v>
      </c>
      <c r="K223" s="27"/>
      <c r="L223" s="202"/>
      <c r="M223" s="27"/>
      <c r="N223" s="23" t="str">
        <f>IFERROR(IF(M223="","",M223/SUMIF(#REF!,"TOTAL",M:M)),"")</f>
        <v/>
      </c>
    </row>
    <row r="224" spans="1:14" s="229" customFormat="1" ht="30" x14ac:dyDescent="0.2">
      <c r="B224" s="171" t="e">
        <f>IF(#REF!=#REF!,M224,"")</f>
        <v>#REF!</v>
      </c>
      <c r="C224" s="167" t="e">
        <f>IF(#REF!="","",COUNTIF(#REF!,#REF!))</f>
        <v>#REF!</v>
      </c>
      <c r="D224" s="167" t="e">
        <f>IF(#REF!="","",IF(#REF!=#REF!,"",IF(OR(#REF!=#REF!,#REF!=#REF!,#REF!=#REF!),COUNTIFS(ORÇAMENTO!C$8:$C224,ORÇAMENTO!C224,ORÇAMENTO!#REF!,#REF!),COUNTIFS(ORÇAMENTO!$C$8:$C224,ORÇAMENTO!C224,ORÇAMENTO!#REF!,#REF!))))</f>
        <v>#REF!</v>
      </c>
      <c r="E224" s="174" t="s">
        <v>1122</v>
      </c>
      <c r="F224" s="25">
        <v>93681</v>
      </c>
      <c r="G224" s="24" t="s">
        <v>15</v>
      </c>
      <c r="H224" s="24" t="s">
        <v>1765</v>
      </c>
      <c r="I224" s="26" t="s">
        <v>1598</v>
      </c>
      <c r="J224" s="262">
        <v>32</v>
      </c>
      <c r="K224" s="27"/>
      <c r="L224" s="202"/>
      <c r="M224" s="27"/>
      <c r="N224" s="23" t="str">
        <f>IFERROR(IF(M224="","",M224/SUMIF(#REF!,"TOTAL",M:M)),"")</f>
        <v/>
      </c>
    </row>
    <row r="225" spans="2:14" ht="30" x14ac:dyDescent="0.2">
      <c r="B225" s="171" t="e">
        <f>IF(#REF!=#REF!,M225,"")</f>
        <v>#REF!</v>
      </c>
      <c r="C225" s="167" t="e">
        <f>IF(#REF!="","",COUNTIF(#REF!,#REF!))</f>
        <v>#REF!</v>
      </c>
      <c r="D225" s="167" t="e">
        <f>IF(#REF!="","",IF(#REF!=#REF!,"",IF(OR(#REF!=#REF!,#REF!=#REF!,#REF!=#REF!),COUNTIFS(ORÇAMENTO!C$8:$C225,ORÇAMENTO!C225,ORÇAMENTO!#REF!,#REF!),COUNTIFS(ORÇAMENTO!$C$8:$C225,ORÇAMENTO!C225,ORÇAMENTO!#REF!,#REF!))))</f>
        <v>#REF!</v>
      </c>
      <c r="E225" s="174" t="s">
        <v>1766</v>
      </c>
      <c r="F225" s="25">
        <v>92405</v>
      </c>
      <c r="G225" s="24" t="s">
        <v>15</v>
      </c>
      <c r="H225" s="24" t="s">
        <v>560</v>
      </c>
      <c r="I225" s="26" t="s">
        <v>16</v>
      </c>
      <c r="J225" s="25">
        <v>2526.2399999999998</v>
      </c>
      <c r="K225" s="27"/>
      <c r="L225" s="202"/>
      <c r="M225" s="27"/>
      <c r="N225" s="23" t="str">
        <f>IFERROR(IF(M225="","",M225/SUMIF(#REF!,"TOTAL",M:M)),"")</f>
        <v/>
      </c>
    </row>
    <row r="226" spans="2:14" s="160" customFormat="1" ht="24" customHeight="1" x14ac:dyDescent="0.25">
      <c r="B226" s="227" t="e">
        <f>IF(#REF!=#REF!,M226,"")</f>
        <v>#REF!</v>
      </c>
      <c r="C226" s="228" t="e">
        <f>IF(#REF!="","",COUNTIF(#REF!,#REF!))</f>
        <v>#REF!</v>
      </c>
      <c r="D226" s="228" t="e">
        <f>IF(#REF!="","",IF(#REF!=#REF!,"",IF(OR(#REF!=#REF!,#REF!=#REF!,#REF!=#REF!),COUNTIFS(ORÇAMENTO!C$8:$C226,ORÇAMENTO!C226,ORÇAMENTO!#REF!,#REF!),COUNTIFS(ORÇAMENTO!$C$8:$C226,ORÇAMENTO!C226,ORÇAMENTO!#REF!,#REF!))))</f>
        <v>#REF!</v>
      </c>
      <c r="E226" s="172" t="s">
        <v>439</v>
      </c>
      <c r="F226" s="28"/>
      <c r="G226" s="28"/>
      <c r="H226" s="28" t="s">
        <v>1748</v>
      </c>
      <c r="I226" s="28"/>
      <c r="J226" s="29"/>
      <c r="K226" s="28"/>
      <c r="L226" s="28"/>
      <c r="M226" s="30"/>
      <c r="N226" s="205" t="str">
        <f>IFERROR(IF(M226="","",M226/SUMIF(#REF!,"TOTAL",M:M)),"")</f>
        <v/>
      </c>
    </row>
    <row r="227" spans="2:14" s="160" customFormat="1" ht="15" x14ac:dyDescent="0.25">
      <c r="B227" s="227" t="e">
        <f>IF(#REF!=#REF!,M227,"")</f>
        <v>#REF!</v>
      </c>
      <c r="C227" s="228" t="e">
        <f>IF(#REF!="","",COUNTIF(#REF!,#REF!))</f>
        <v>#REF!</v>
      </c>
      <c r="D227" s="228" t="e">
        <f>IF(#REF!="","",IF(#REF!=#REF!,"",IF(OR(#REF!=#REF!,#REF!=#REF!,#REF!=#REF!),COUNTIFS(ORÇAMENTO!C$8:$C227,ORÇAMENTO!C227,ORÇAMENTO!#REF!,#REF!),COUNTIFS(ORÇAMENTO!$C$8:$C227,ORÇAMENTO!C227,ORÇAMENTO!#REF!,#REF!))))</f>
        <v>#REF!</v>
      </c>
      <c r="E227" s="173" t="s">
        <v>1123</v>
      </c>
      <c r="F227" s="21"/>
      <c r="G227" s="20"/>
      <c r="H227" s="20" t="s">
        <v>185</v>
      </c>
      <c r="I227" s="159"/>
      <c r="J227" s="21"/>
      <c r="K227" s="22"/>
      <c r="L227" s="22"/>
      <c r="M227" s="22"/>
      <c r="N227" s="23" t="str">
        <f>IFERROR(IF(M227="","",M227/SUMIF(#REF!,"TOTAL",M:M)),"")</f>
        <v/>
      </c>
    </row>
    <row r="228" spans="2:14" s="161" customFormat="1" ht="30" x14ac:dyDescent="0.2">
      <c r="B228" s="171" t="e">
        <f>IF(#REF!=#REF!,M228,"")</f>
        <v>#REF!</v>
      </c>
      <c r="C228" s="167" t="e">
        <f>IF(#REF!="","",COUNTIF(#REF!,#REF!))</f>
        <v>#REF!</v>
      </c>
      <c r="D228" s="167" t="e">
        <f>IF(#REF!="","",IF(#REF!=#REF!,"",IF(OR(#REF!=#REF!,#REF!=#REF!,#REF!=#REF!),COUNTIFS(ORÇAMENTO!C$8:$C228,ORÇAMENTO!C228,ORÇAMENTO!#REF!,#REF!),COUNTIFS(ORÇAMENTO!$C$8:$C228,ORÇAMENTO!C228,ORÇAMENTO!#REF!,#REF!))))</f>
        <v>#REF!</v>
      </c>
      <c r="E228" s="174" t="s">
        <v>1124</v>
      </c>
      <c r="F228" s="25" t="s">
        <v>186</v>
      </c>
      <c r="G228" s="24" t="s">
        <v>15</v>
      </c>
      <c r="H228" s="24" t="s">
        <v>187</v>
      </c>
      <c r="I228" s="26" t="s">
        <v>30</v>
      </c>
      <c r="J228" s="25">
        <v>86</v>
      </c>
      <c r="K228" s="25"/>
      <c r="L228" s="202"/>
      <c r="M228" s="27"/>
      <c r="N228" s="23" t="str">
        <f>IFERROR(IF(M228="","",M228/SUMIF(#REF!,"TOTAL",M:M)),"")</f>
        <v/>
      </c>
    </row>
    <row r="229" spans="2:14" ht="36" customHeight="1" x14ac:dyDescent="0.2">
      <c r="B229" s="171" t="e">
        <f>IF(#REF!=#REF!,M229,"")</f>
        <v>#REF!</v>
      </c>
      <c r="C229" s="167" t="e">
        <f>IF(#REF!="","",COUNTIF(#REF!,#REF!))</f>
        <v>#REF!</v>
      </c>
      <c r="D229" s="167" t="e">
        <f>IF(#REF!="","",IF(#REF!=#REF!,"",IF(OR(#REF!=#REF!,#REF!=#REF!,#REF!=#REF!),COUNTIFS(ORÇAMENTO!C$8:$C229,ORÇAMENTO!C229,ORÇAMENTO!#REF!,#REF!),COUNTIFS(ORÇAMENTO!$C$8:$C229,ORÇAMENTO!C229,ORÇAMENTO!#REF!,#REF!))))</f>
        <v>#REF!</v>
      </c>
      <c r="E229" s="174" t="s">
        <v>1125</v>
      </c>
      <c r="F229" s="25" t="s">
        <v>188</v>
      </c>
      <c r="G229" s="24" t="s">
        <v>15</v>
      </c>
      <c r="H229" s="24" t="s">
        <v>189</v>
      </c>
      <c r="I229" s="26" t="s">
        <v>30</v>
      </c>
      <c r="J229" s="25">
        <v>20</v>
      </c>
      <c r="K229" s="27"/>
      <c r="L229" s="202"/>
      <c r="M229" s="27"/>
      <c r="N229" s="23" t="str">
        <f>IFERROR(IF(M229="","",M229/SUMIF(#REF!,"TOTAL",M:M)),"")</f>
        <v/>
      </c>
    </row>
    <row r="230" spans="2:14" ht="15" x14ac:dyDescent="0.2">
      <c r="B230" s="171" t="e">
        <f>IF(#REF!=#REF!,M230,"")</f>
        <v>#REF!</v>
      </c>
      <c r="C230" s="167" t="e">
        <f>IF(#REF!="","",COUNTIF(#REF!,#REF!))</f>
        <v>#REF!</v>
      </c>
      <c r="D230" s="167" t="e">
        <f>IF(#REF!="","",IF(#REF!=#REF!,"",IF(OR(#REF!=#REF!,#REF!=#REF!,#REF!=#REF!),COUNTIFS(ORÇAMENTO!C$8:$C230,ORÇAMENTO!C230,ORÇAMENTO!#REF!,#REF!),COUNTIFS(ORÇAMENTO!$C$8:$C230,ORÇAMENTO!C230,ORÇAMENTO!#REF!,#REF!))))</f>
        <v>#REF!</v>
      </c>
      <c r="E230" s="174" t="s">
        <v>1126</v>
      </c>
      <c r="F230" s="25" t="s">
        <v>1623</v>
      </c>
      <c r="G230" s="24" t="s">
        <v>17</v>
      </c>
      <c r="H230" s="24" t="s">
        <v>581</v>
      </c>
      <c r="I230" s="26" t="s">
        <v>19</v>
      </c>
      <c r="J230" s="25">
        <v>3</v>
      </c>
      <c r="K230" s="27"/>
      <c r="L230" s="202"/>
      <c r="M230" s="27"/>
      <c r="N230" s="23" t="str">
        <f>IFERROR(IF(M230="","",M230/SUMIF(#REF!,"TOTAL",M:M)),"")</f>
        <v/>
      </c>
    </row>
    <row r="231" spans="2:14" ht="15" x14ac:dyDescent="0.2">
      <c r="B231" s="171" t="e">
        <f>IF(#REF!=#REF!,M231,"")</f>
        <v>#REF!</v>
      </c>
      <c r="C231" s="167" t="e">
        <f>IF(#REF!="","",COUNTIF(#REF!,#REF!))</f>
        <v>#REF!</v>
      </c>
      <c r="D231" s="167" t="e">
        <f>IF(#REF!="","",IF(#REF!=#REF!,"",IF(OR(#REF!=#REF!,#REF!=#REF!,#REF!=#REF!),COUNTIFS(ORÇAMENTO!C$8:$C231,ORÇAMENTO!C231,ORÇAMENTO!#REF!,#REF!),COUNTIFS(ORÇAMENTO!$C$8:$C231,ORÇAMENTO!C231,ORÇAMENTO!#REF!,#REF!))))</f>
        <v>#REF!</v>
      </c>
      <c r="E231" s="174" t="s">
        <v>1127</v>
      </c>
      <c r="F231" s="25" t="s">
        <v>1624</v>
      </c>
      <c r="G231" s="24" t="s">
        <v>17</v>
      </c>
      <c r="H231" s="24" t="s">
        <v>582</v>
      </c>
      <c r="I231" s="26" t="s">
        <v>19</v>
      </c>
      <c r="J231" s="25">
        <v>10</v>
      </c>
      <c r="K231" s="27"/>
      <c r="L231" s="202"/>
      <c r="M231" s="27"/>
      <c r="N231" s="23" t="str">
        <f>IFERROR(IF(M231="","",M231/SUMIF(#REF!,"TOTAL",M:M)),"")</f>
        <v/>
      </c>
    </row>
    <row r="232" spans="2:14" ht="30" x14ac:dyDescent="0.2">
      <c r="B232" s="171" t="e">
        <f>IF(#REF!=#REF!,M232,"")</f>
        <v>#REF!</v>
      </c>
      <c r="C232" s="167" t="e">
        <f>IF(#REF!="","",COUNTIF(#REF!,#REF!))</f>
        <v>#REF!</v>
      </c>
      <c r="D232" s="167" t="e">
        <f>IF(#REF!="","",IF(#REF!=#REF!,"",IF(OR(#REF!=#REF!,#REF!=#REF!,#REF!=#REF!),COUNTIFS(ORÇAMENTO!C$8:$C232,ORÇAMENTO!C232,ORÇAMENTO!#REF!,#REF!),COUNTIFS(ORÇAMENTO!$C$8:$C232,ORÇAMENTO!C232,ORÇAMENTO!#REF!,#REF!))))</f>
        <v>#REF!</v>
      </c>
      <c r="E232" s="174" t="s">
        <v>1128</v>
      </c>
      <c r="F232" s="25" t="s">
        <v>190</v>
      </c>
      <c r="G232" s="24" t="s">
        <v>15</v>
      </c>
      <c r="H232" s="24" t="s">
        <v>191</v>
      </c>
      <c r="I232" s="26" t="s">
        <v>19</v>
      </c>
      <c r="J232" s="25">
        <v>2</v>
      </c>
      <c r="K232" s="27"/>
      <c r="L232" s="202"/>
      <c r="M232" s="27"/>
      <c r="N232" s="23" t="str">
        <f>IFERROR(IF(M232="","",M232/SUMIF(#REF!,"TOTAL",M:M)),"")</f>
        <v/>
      </c>
    </row>
    <row r="233" spans="2:14" ht="30" x14ac:dyDescent="0.2">
      <c r="B233" s="171" t="e">
        <f>IF(#REF!=#REF!,M233,"")</f>
        <v>#REF!</v>
      </c>
      <c r="C233" s="167" t="e">
        <f>IF(#REF!="","",COUNTIF(#REF!,#REF!))</f>
        <v>#REF!</v>
      </c>
      <c r="D233" s="167" t="e">
        <f>IF(#REF!="","",IF(#REF!=#REF!,"",IF(OR(#REF!=#REF!,#REF!=#REF!,#REF!=#REF!),COUNTIFS(ORÇAMENTO!C$8:$C233,ORÇAMENTO!C233,ORÇAMENTO!#REF!,#REF!),COUNTIFS(ORÇAMENTO!$C$8:$C233,ORÇAMENTO!C233,ORÇAMENTO!#REF!,#REF!))))</f>
        <v>#REF!</v>
      </c>
      <c r="E233" s="174" t="s">
        <v>1129</v>
      </c>
      <c r="F233" s="25" t="s">
        <v>561</v>
      </c>
      <c r="G233" s="24" t="s">
        <v>15</v>
      </c>
      <c r="H233" s="24" t="s">
        <v>562</v>
      </c>
      <c r="I233" s="26" t="s">
        <v>19</v>
      </c>
      <c r="J233" s="25">
        <v>3</v>
      </c>
      <c r="K233" s="27"/>
      <c r="L233" s="202"/>
      <c r="M233" s="27"/>
      <c r="N233" s="23" t="str">
        <f>IFERROR(IF(M233="","",M233/SUMIF(#REF!,"TOTAL",M:M)),"")</f>
        <v/>
      </c>
    </row>
    <row r="234" spans="2:14" ht="30" x14ac:dyDescent="0.2">
      <c r="B234" s="171" t="e">
        <f>IF(#REF!=#REF!,M234,"")</f>
        <v>#REF!</v>
      </c>
      <c r="C234" s="167" t="e">
        <f>IF(#REF!="","",COUNTIF(#REF!,#REF!))</f>
        <v>#REF!</v>
      </c>
      <c r="D234" s="167" t="e">
        <f>IF(#REF!="","",IF(#REF!=#REF!,"",IF(OR(#REF!=#REF!,#REF!=#REF!,#REF!=#REF!),COUNTIFS(ORÇAMENTO!C$8:$C234,ORÇAMENTO!C234,ORÇAMENTO!#REF!,#REF!),COUNTIFS(ORÇAMENTO!$C$8:$C234,ORÇAMENTO!C234,ORÇAMENTO!#REF!,#REF!))))</f>
        <v>#REF!</v>
      </c>
      <c r="E234" s="174" t="s">
        <v>1130</v>
      </c>
      <c r="F234" s="25" t="s">
        <v>198</v>
      </c>
      <c r="G234" s="24" t="s">
        <v>15</v>
      </c>
      <c r="H234" s="24" t="s">
        <v>199</v>
      </c>
      <c r="I234" s="26" t="s">
        <v>19</v>
      </c>
      <c r="J234" s="25">
        <v>3</v>
      </c>
      <c r="K234" s="27"/>
      <c r="L234" s="202"/>
      <c r="M234" s="27"/>
      <c r="N234" s="23" t="str">
        <f>IFERROR(IF(M234="","",M234/SUMIF(#REF!,"TOTAL",M:M)),"")</f>
        <v/>
      </c>
    </row>
    <row r="235" spans="2:14" ht="30" x14ac:dyDescent="0.2">
      <c r="B235" s="171" t="e">
        <f>IF(#REF!=#REF!,M235,"")</f>
        <v>#REF!</v>
      </c>
      <c r="C235" s="167" t="e">
        <f>IF(#REF!="","",COUNTIF(#REF!,#REF!))</f>
        <v>#REF!</v>
      </c>
      <c r="D235" s="167" t="e">
        <f>IF(#REF!="","",IF(#REF!=#REF!,"",IF(OR(#REF!=#REF!,#REF!=#REF!,#REF!=#REF!),COUNTIFS(ORÇAMENTO!C$8:$C235,ORÇAMENTO!C235,ORÇAMENTO!#REF!,#REF!),COUNTIFS(ORÇAMENTO!$C$8:$C235,ORÇAMENTO!C235,ORÇAMENTO!#REF!,#REF!))))</f>
        <v>#REF!</v>
      </c>
      <c r="E235" s="174" t="s">
        <v>1131</v>
      </c>
      <c r="F235" s="25" t="s">
        <v>192</v>
      </c>
      <c r="G235" s="24" t="s">
        <v>15</v>
      </c>
      <c r="H235" s="24" t="s">
        <v>193</v>
      </c>
      <c r="I235" s="26" t="s">
        <v>19</v>
      </c>
      <c r="J235" s="25">
        <v>9</v>
      </c>
      <c r="K235" s="27"/>
      <c r="L235" s="202"/>
      <c r="M235" s="27"/>
      <c r="N235" s="23" t="str">
        <f>IFERROR(IF(M235="","",M235/SUMIF(#REF!,"TOTAL",M:M)),"")</f>
        <v/>
      </c>
    </row>
    <row r="236" spans="2:14" ht="30" x14ac:dyDescent="0.2">
      <c r="B236" s="171" t="e">
        <f>IF(#REF!=#REF!,M236,"")</f>
        <v>#REF!</v>
      </c>
      <c r="C236" s="167" t="e">
        <f>IF(#REF!="","",COUNTIF(#REF!,#REF!))</f>
        <v>#REF!</v>
      </c>
      <c r="D236" s="167" t="e">
        <f>IF(#REF!="","",IF(#REF!=#REF!,"",IF(OR(#REF!=#REF!,#REF!=#REF!,#REF!=#REF!),COUNTIFS(ORÇAMENTO!C$8:$C236,ORÇAMENTO!C236,ORÇAMENTO!#REF!,#REF!),COUNTIFS(ORÇAMENTO!$C$8:$C236,ORÇAMENTO!C236,ORÇAMENTO!#REF!,#REF!))))</f>
        <v>#REF!</v>
      </c>
      <c r="E236" s="174" t="s">
        <v>1132</v>
      </c>
      <c r="F236" s="25" t="s">
        <v>1625</v>
      </c>
      <c r="G236" s="24" t="s">
        <v>17</v>
      </c>
      <c r="H236" s="24" t="s">
        <v>563</v>
      </c>
      <c r="I236" s="26" t="s">
        <v>19</v>
      </c>
      <c r="J236" s="25">
        <v>1</v>
      </c>
      <c r="K236" s="27"/>
      <c r="L236" s="202"/>
      <c r="M236" s="27"/>
      <c r="N236" s="23" t="str">
        <f>IFERROR(IF(M236="","",M236/SUMIF(#REF!,"TOTAL",M:M)),"")</f>
        <v/>
      </c>
    </row>
    <row r="237" spans="2:14" ht="36" customHeight="1" x14ac:dyDescent="0.2">
      <c r="B237" s="171" t="e">
        <f>IF(#REF!=#REF!,M237,"")</f>
        <v>#REF!</v>
      </c>
      <c r="C237" s="167" t="e">
        <f>IF(#REF!="","",COUNTIF(#REF!,#REF!))</f>
        <v>#REF!</v>
      </c>
      <c r="D237" s="167" t="e">
        <f>IF(#REF!="","",IF(#REF!=#REF!,"",IF(OR(#REF!=#REF!,#REF!=#REF!,#REF!=#REF!),COUNTIFS(ORÇAMENTO!C$8:$C237,ORÇAMENTO!C237,ORÇAMENTO!#REF!,#REF!),COUNTIFS(ORÇAMENTO!$C$8:$C237,ORÇAMENTO!C237,ORÇAMENTO!#REF!,#REF!))))</f>
        <v>#REF!</v>
      </c>
      <c r="E237" s="174" t="s">
        <v>1133</v>
      </c>
      <c r="F237" s="25" t="s">
        <v>206</v>
      </c>
      <c r="G237" s="24" t="s">
        <v>15</v>
      </c>
      <c r="H237" s="24" t="s">
        <v>207</v>
      </c>
      <c r="I237" s="26" t="s">
        <v>19</v>
      </c>
      <c r="J237" s="25">
        <v>1</v>
      </c>
      <c r="K237" s="27"/>
      <c r="L237" s="202"/>
      <c r="M237" s="27"/>
      <c r="N237" s="23" t="str">
        <f>IFERROR(IF(M237="","",M237/SUMIF(#REF!,"TOTAL",M:M)),"")</f>
        <v/>
      </c>
    </row>
    <row r="238" spans="2:14" ht="30" x14ac:dyDescent="0.2">
      <c r="B238" s="171" t="e">
        <f>IF(#REF!=#REF!,M238,"")</f>
        <v>#REF!</v>
      </c>
      <c r="C238" s="167" t="e">
        <f>IF(#REF!="","",COUNTIF(#REF!,#REF!))</f>
        <v>#REF!</v>
      </c>
      <c r="D238" s="167" t="e">
        <f>IF(#REF!="","",IF(#REF!=#REF!,"",IF(OR(#REF!=#REF!,#REF!=#REF!,#REF!=#REF!),COUNTIFS(ORÇAMENTO!C$8:$C238,ORÇAMENTO!C238,ORÇAMENTO!#REF!,#REF!),COUNTIFS(ORÇAMENTO!$C$8:$C238,ORÇAMENTO!C238,ORÇAMENTO!#REF!,#REF!))))</f>
        <v>#REF!</v>
      </c>
      <c r="E238" s="174" t="s">
        <v>1134</v>
      </c>
      <c r="F238" s="25" t="s">
        <v>194</v>
      </c>
      <c r="G238" s="24" t="s">
        <v>15</v>
      </c>
      <c r="H238" s="24" t="s">
        <v>195</v>
      </c>
      <c r="I238" s="26" t="s">
        <v>19</v>
      </c>
      <c r="J238" s="25">
        <v>7</v>
      </c>
      <c r="K238" s="27"/>
      <c r="L238" s="202"/>
      <c r="M238" s="27"/>
      <c r="N238" s="23" t="str">
        <f>IFERROR(IF(M238="","",M238/SUMIF(#REF!,"TOTAL",M:M)),"")</f>
        <v/>
      </c>
    </row>
    <row r="239" spans="2:14" ht="36" customHeight="1" x14ac:dyDescent="0.2">
      <c r="B239" s="171" t="e">
        <f>IF(#REF!=#REF!,M239,"")</f>
        <v>#REF!</v>
      </c>
      <c r="C239" s="167" t="e">
        <f>IF(#REF!="","",COUNTIF(#REF!,#REF!))</f>
        <v>#REF!</v>
      </c>
      <c r="D239" s="167" t="e">
        <f>IF(#REF!="","",IF(#REF!=#REF!,"",IF(OR(#REF!=#REF!,#REF!=#REF!,#REF!=#REF!),COUNTIFS(ORÇAMENTO!C$8:$C239,ORÇAMENTO!C239,ORÇAMENTO!#REF!,#REF!),COUNTIFS(ORÇAMENTO!$C$8:$C239,ORÇAMENTO!C239,ORÇAMENTO!#REF!,#REF!))))</f>
        <v>#REF!</v>
      </c>
      <c r="E239" s="174" t="s">
        <v>1135</v>
      </c>
      <c r="F239" s="25" t="s">
        <v>200</v>
      </c>
      <c r="G239" s="24" t="s">
        <v>15</v>
      </c>
      <c r="H239" s="24" t="s">
        <v>201</v>
      </c>
      <c r="I239" s="26" t="s">
        <v>19</v>
      </c>
      <c r="J239" s="25">
        <v>13</v>
      </c>
      <c r="K239" s="27"/>
      <c r="L239" s="202"/>
      <c r="M239" s="27"/>
      <c r="N239" s="23" t="str">
        <f>IFERROR(IF(M239="","",M239/SUMIF(#REF!,"TOTAL",M:M)),"")</f>
        <v/>
      </c>
    </row>
    <row r="240" spans="2:14" ht="36" customHeight="1" x14ac:dyDescent="0.2">
      <c r="B240" s="171" t="e">
        <f>IF(#REF!=#REF!,M240,"")</f>
        <v>#REF!</v>
      </c>
      <c r="C240" s="167" t="e">
        <f>IF(#REF!="","",COUNTIF(#REF!,#REF!))</f>
        <v>#REF!</v>
      </c>
      <c r="D240" s="167" t="e">
        <f>IF(#REF!="","",IF(#REF!=#REF!,"",IF(OR(#REF!=#REF!,#REF!=#REF!,#REF!=#REF!),COUNTIFS(ORÇAMENTO!C$8:$C240,ORÇAMENTO!C240,ORÇAMENTO!#REF!,#REF!),COUNTIFS(ORÇAMENTO!$C$8:$C240,ORÇAMENTO!C240,ORÇAMENTO!#REF!,#REF!))))</f>
        <v>#REF!</v>
      </c>
      <c r="E240" s="174" t="s">
        <v>1136</v>
      </c>
      <c r="F240" s="25" t="s">
        <v>564</v>
      </c>
      <c r="G240" s="24" t="s">
        <v>15</v>
      </c>
      <c r="H240" s="24" t="s">
        <v>565</v>
      </c>
      <c r="I240" s="26" t="s">
        <v>19</v>
      </c>
      <c r="J240" s="25">
        <v>4</v>
      </c>
      <c r="K240" s="27"/>
      <c r="L240" s="202"/>
      <c r="M240" s="27"/>
      <c r="N240" s="23" t="str">
        <f>IFERROR(IF(M240="","",M240/SUMIF(#REF!,"TOTAL",M:M)),"")</f>
        <v/>
      </c>
    </row>
    <row r="241" spans="2:14" ht="36" customHeight="1" x14ac:dyDescent="0.2">
      <c r="B241" s="171" t="e">
        <f>IF(#REF!=#REF!,M241,"")</f>
        <v>#REF!</v>
      </c>
      <c r="C241" s="167" t="e">
        <f>IF(#REF!="","",COUNTIF(#REF!,#REF!))</f>
        <v>#REF!</v>
      </c>
      <c r="D241" s="167" t="e">
        <f>IF(#REF!="","",IF(#REF!=#REF!,"",IF(OR(#REF!=#REF!,#REF!=#REF!,#REF!=#REF!),COUNTIFS(ORÇAMENTO!C$8:$C241,ORÇAMENTO!C241,ORÇAMENTO!#REF!,#REF!),COUNTIFS(ORÇAMENTO!$C$8:$C241,ORÇAMENTO!C241,ORÇAMENTO!#REF!,#REF!))))</f>
        <v>#REF!</v>
      </c>
      <c r="E241" s="174" t="s">
        <v>1137</v>
      </c>
      <c r="F241" s="25" t="s">
        <v>196</v>
      </c>
      <c r="G241" s="24" t="s">
        <v>15</v>
      </c>
      <c r="H241" s="24" t="s">
        <v>197</v>
      </c>
      <c r="I241" s="26" t="s">
        <v>19</v>
      </c>
      <c r="J241" s="25">
        <v>3</v>
      </c>
      <c r="K241" s="27"/>
      <c r="L241" s="202"/>
      <c r="M241" s="27"/>
      <c r="N241" s="23" t="str">
        <f>IFERROR(IF(M241="","",M241/SUMIF(#REF!,"TOTAL",M:M)),"")</f>
        <v/>
      </c>
    </row>
    <row r="242" spans="2:14" ht="36" customHeight="1" x14ac:dyDescent="0.2">
      <c r="B242" s="171" t="e">
        <f>IF(#REF!=#REF!,M242,"")</f>
        <v>#REF!</v>
      </c>
      <c r="C242" s="167" t="e">
        <f>IF(#REF!="","",COUNTIF(#REF!,#REF!))</f>
        <v>#REF!</v>
      </c>
      <c r="D242" s="167" t="e">
        <f>IF(#REF!="","",IF(#REF!=#REF!,"",IF(OR(#REF!=#REF!,#REF!=#REF!,#REF!=#REF!),COUNTIFS(ORÇAMENTO!C$8:$C242,ORÇAMENTO!C242,ORÇAMENTO!#REF!,#REF!),COUNTIFS(ORÇAMENTO!$C$8:$C242,ORÇAMENTO!C242,ORÇAMENTO!#REF!,#REF!))))</f>
        <v>#REF!</v>
      </c>
      <c r="E242" s="174" t="s">
        <v>1138</v>
      </c>
      <c r="F242" s="25" t="s">
        <v>202</v>
      </c>
      <c r="G242" s="24" t="s">
        <v>15</v>
      </c>
      <c r="H242" s="24" t="s">
        <v>203</v>
      </c>
      <c r="I242" s="26" t="s">
        <v>19</v>
      </c>
      <c r="J242" s="25">
        <v>3</v>
      </c>
      <c r="K242" s="27"/>
      <c r="L242" s="202"/>
      <c r="M242" s="27"/>
      <c r="N242" s="23" t="str">
        <f>IFERROR(IF(M242="","",M242/SUMIF(#REF!,"TOTAL",M:M)),"")</f>
        <v/>
      </c>
    </row>
    <row r="243" spans="2:14" ht="36" customHeight="1" x14ac:dyDescent="0.2">
      <c r="B243" s="171" t="e">
        <f>IF(#REF!=#REF!,M243,"")</f>
        <v>#REF!</v>
      </c>
      <c r="C243" s="167" t="e">
        <f>IF(#REF!="","",COUNTIF(#REF!,#REF!))</f>
        <v>#REF!</v>
      </c>
      <c r="D243" s="167" t="e">
        <f>IF(#REF!="","",IF(#REF!=#REF!,"",IF(OR(#REF!=#REF!,#REF!=#REF!,#REF!=#REF!),COUNTIFS(ORÇAMENTO!C$8:$C243,ORÇAMENTO!C243,ORÇAMENTO!#REF!,#REF!),COUNTIFS(ORÇAMENTO!$C$8:$C243,ORÇAMENTO!C243,ORÇAMENTO!#REF!,#REF!))))</f>
        <v>#REF!</v>
      </c>
      <c r="E243" s="174" t="s">
        <v>1139</v>
      </c>
      <c r="F243" s="25" t="s">
        <v>566</v>
      </c>
      <c r="G243" s="24" t="s">
        <v>15</v>
      </c>
      <c r="H243" s="24" t="s">
        <v>567</v>
      </c>
      <c r="I243" s="26" t="s">
        <v>19</v>
      </c>
      <c r="J243" s="25">
        <v>1</v>
      </c>
      <c r="K243" s="27"/>
      <c r="L243" s="202"/>
      <c r="M243" s="27"/>
      <c r="N243" s="23" t="str">
        <f>IFERROR(IF(M243="","",M243/SUMIF(#REF!,"TOTAL",M:M)),"")</f>
        <v/>
      </c>
    </row>
    <row r="244" spans="2:14" ht="30" x14ac:dyDescent="0.2">
      <c r="B244" s="171" t="e">
        <f>IF(#REF!=#REF!,M244,"")</f>
        <v>#REF!</v>
      </c>
      <c r="C244" s="167" t="e">
        <f>IF(#REF!="","",COUNTIF(#REF!,#REF!))</f>
        <v>#REF!</v>
      </c>
      <c r="D244" s="167" t="e">
        <f>IF(#REF!="","",IF(#REF!=#REF!,"",IF(OR(#REF!=#REF!,#REF!=#REF!,#REF!=#REF!),COUNTIFS(ORÇAMENTO!C$8:$C244,ORÇAMENTO!C244,ORÇAMENTO!#REF!,#REF!),COUNTIFS(ORÇAMENTO!$C$8:$C244,ORÇAMENTO!C244,ORÇAMENTO!#REF!,#REF!))))</f>
        <v>#REF!</v>
      </c>
      <c r="E244" s="174" t="s">
        <v>1140</v>
      </c>
      <c r="F244" s="25" t="s">
        <v>1626</v>
      </c>
      <c r="G244" s="24" t="s">
        <v>17</v>
      </c>
      <c r="H244" s="24" t="s">
        <v>568</v>
      </c>
      <c r="I244" s="26" t="s">
        <v>19</v>
      </c>
      <c r="J244" s="25">
        <v>2</v>
      </c>
      <c r="K244" s="27"/>
      <c r="L244" s="202"/>
      <c r="M244" s="27"/>
      <c r="N244" s="23" t="str">
        <f>IFERROR(IF(M244="","",M244/SUMIF(#REF!,"TOTAL",M:M)),"")</f>
        <v/>
      </c>
    </row>
    <row r="245" spans="2:14" ht="30" x14ac:dyDescent="0.2">
      <c r="B245" s="171" t="e">
        <f>IF(#REF!=#REF!,M245,"")</f>
        <v>#REF!</v>
      </c>
      <c r="C245" s="167" t="e">
        <f>IF(#REF!="","",COUNTIF(#REF!,#REF!))</f>
        <v>#REF!</v>
      </c>
      <c r="D245" s="167" t="e">
        <f>IF(#REF!="","",IF(#REF!=#REF!,"",IF(OR(#REF!=#REF!,#REF!=#REF!,#REF!=#REF!),COUNTIFS(ORÇAMENTO!C$8:$C245,ORÇAMENTO!C245,ORÇAMENTO!#REF!,#REF!),COUNTIFS(ORÇAMENTO!$C$8:$C245,ORÇAMENTO!C245,ORÇAMENTO!#REF!,#REF!))))</f>
        <v>#REF!</v>
      </c>
      <c r="E245" s="174" t="s">
        <v>1141</v>
      </c>
      <c r="F245" s="25" t="s">
        <v>204</v>
      </c>
      <c r="G245" s="24" t="s">
        <v>15</v>
      </c>
      <c r="H245" s="24" t="s">
        <v>205</v>
      </c>
      <c r="I245" s="26" t="s">
        <v>19</v>
      </c>
      <c r="J245" s="25">
        <v>2</v>
      </c>
      <c r="K245" s="27"/>
      <c r="L245" s="202"/>
      <c r="M245" s="27"/>
      <c r="N245" s="23" t="str">
        <f>IFERROR(IF(M245="","",M245/SUMIF(#REF!,"TOTAL",M:M)),"")</f>
        <v/>
      </c>
    </row>
    <row r="246" spans="2:14" ht="15" customHeight="1" x14ac:dyDescent="0.2">
      <c r="B246" s="171" t="e">
        <f>IF(#REF!=#REF!,M246,"")</f>
        <v>#REF!</v>
      </c>
      <c r="C246" s="167" t="e">
        <f>IF(#REF!="","",COUNTIF(#REF!,#REF!))</f>
        <v>#REF!</v>
      </c>
      <c r="D246" s="167" t="e">
        <f>IF(#REF!="","",IF(#REF!=#REF!,"",IF(OR(#REF!=#REF!,#REF!=#REF!,#REF!=#REF!),COUNTIFS(ORÇAMENTO!C$8:$C246,ORÇAMENTO!C246,ORÇAMENTO!#REF!,#REF!),COUNTIFS(ORÇAMENTO!$C$8:$C246,ORÇAMENTO!C246,ORÇAMENTO!#REF!,#REF!))))</f>
        <v>#REF!</v>
      </c>
      <c r="E246" s="174" t="s">
        <v>1142</v>
      </c>
      <c r="F246" s="25" t="s">
        <v>1627</v>
      </c>
      <c r="G246" s="24" t="s">
        <v>17</v>
      </c>
      <c r="H246" s="24" t="s">
        <v>795</v>
      </c>
      <c r="I246" s="26" t="s">
        <v>19</v>
      </c>
      <c r="J246" s="25">
        <v>3</v>
      </c>
      <c r="K246" s="27"/>
      <c r="L246" s="202"/>
      <c r="M246" s="27"/>
      <c r="N246" s="23" t="str">
        <f>IFERROR(IF(M246="","",M246/SUMIF(#REF!,"TOTAL",M:M)),"")</f>
        <v/>
      </c>
    </row>
    <row r="247" spans="2:14" s="160" customFormat="1" ht="15" x14ac:dyDescent="0.25">
      <c r="B247" s="227" t="e">
        <f>IF(#REF!=#REF!,M247,"")</f>
        <v>#REF!</v>
      </c>
      <c r="C247" s="228" t="e">
        <f>IF(#REF!="","",COUNTIF(#REF!,#REF!))</f>
        <v>#REF!</v>
      </c>
      <c r="D247" s="228" t="e">
        <f>IF(#REF!="","",IF(#REF!=#REF!,"",IF(OR(#REF!=#REF!,#REF!=#REF!,#REF!=#REF!),COUNTIFS(ORÇAMENTO!C$8:$C247,ORÇAMENTO!C247,ORÇAMENTO!#REF!,#REF!),COUNTIFS(ORÇAMENTO!$C$8:$C247,ORÇAMENTO!C247,ORÇAMENTO!#REF!,#REF!))))</f>
        <v>#REF!</v>
      </c>
      <c r="E247" s="173" t="s">
        <v>1143</v>
      </c>
      <c r="F247" s="21"/>
      <c r="G247" s="20"/>
      <c r="H247" s="20" t="s">
        <v>208</v>
      </c>
      <c r="I247" s="159"/>
      <c r="J247" s="21"/>
      <c r="K247" s="22"/>
      <c r="L247" s="204"/>
      <c r="M247" s="22"/>
      <c r="N247" s="23" t="str">
        <f>IFERROR(IF(M247="","",M247/SUMIF(#REF!,"TOTAL",M:M)),"")</f>
        <v/>
      </c>
    </row>
    <row r="248" spans="2:14" ht="36" customHeight="1" x14ac:dyDescent="0.2">
      <c r="B248" s="171" t="e">
        <f>IF(#REF!=#REF!,M248,"")</f>
        <v>#REF!</v>
      </c>
      <c r="C248" s="167" t="e">
        <f>IF(#REF!="","",COUNTIF(#REF!,#REF!))</f>
        <v>#REF!</v>
      </c>
      <c r="D248" s="167" t="e">
        <f>IF(#REF!="","",IF(#REF!=#REF!,"",IF(OR(#REF!=#REF!,#REF!=#REF!,#REF!=#REF!),COUNTIFS(ORÇAMENTO!C$8:$C248,ORÇAMENTO!C248,ORÇAMENTO!#REF!,#REF!),COUNTIFS(ORÇAMENTO!$C$8:$C248,ORÇAMENTO!C248,ORÇAMENTO!#REF!,#REF!))))</f>
        <v>#REF!</v>
      </c>
      <c r="E248" s="174" t="s">
        <v>1144</v>
      </c>
      <c r="F248" s="25" t="s">
        <v>276</v>
      </c>
      <c r="G248" s="24" t="s">
        <v>15</v>
      </c>
      <c r="H248" s="24" t="s">
        <v>277</v>
      </c>
      <c r="I248" s="26" t="s">
        <v>30</v>
      </c>
      <c r="J248" s="25">
        <v>9</v>
      </c>
      <c r="K248" s="27"/>
      <c r="L248" s="202"/>
      <c r="M248" s="27"/>
      <c r="N248" s="23" t="str">
        <f>IFERROR(IF(M248="","",M248/SUMIF(#REF!,"TOTAL",M:M)),"")</f>
        <v/>
      </c>
    </row>
    <row r="249" spans="2:14" ht="36" customHeight="1" x14ac:dyDescent="0.2">
      <c r="B249" s="171" t="e">
        <f>IF(#REF!=#REF!,M249,"")</f>
        <v>#REF!</v>
      </c>
      <c r="C249" s="167" t="e">
        <f>IF(#REF!="","",COUNTIF(#REF!,#REF!))</f>
        <v>#REF!</v>
      </c>
      <c r="D249" s="167" t="e">
        <f>IF(#REF!="","",IF(#REF!=#REF!,"",IF(OR(#REF!=#REF!,#REF!=#REF!,#REF!=#REF!),COUNTIFS(ORÇAMENTO!C$8:$C249,ORÇAMENTO!C249,ORÇAMENTO!#REF!,#REF!),COUNTIFS(ORÇAMENTO!$C$8:$C249,ORÇAMENTO!C249,ORÇAMENTO!#REF!,#REF!))))</f>
        <v>#REF!</v>
      </c>
      <c r="E249" s="174" t="s">
        <v>1145</v>
      </c>
      <c r="F249" s="25" t="s">
        <v>242</v>
      </c>
      <c r="G249" s="24" t="s">
        <v>15</v>
      </c>
      <c r="H249" s="24" t="s">
        <v>243</v>
      </c>
      <c r="I249" s="26" t="s">
        <v>30</v>
      </c>
      <c r="J249" s="25">
        <v>44</v>
      </c>
      <c r="K249" s="27"/>
      <c r="L249" s="202"/>
      <c r="M249" s="27"/>
      <c r="N249" s="23" t="str">
        <f>IFERROR(IF(M249="","",M249/SUMIF(#REF!,"TOTAL",M:M)),"")</f>
        <v/>
      </c>
    </row>
    <row r="250" spans="2:14" ht="15" x14ac:dyDescent="0.2">
      <c r="B250" s="171" t="e">
        <f>IF(#REF!=#REF!,M250,"")</f>
        <v>#REF!</v>
      </c>
      <c r="C250" s="167" t="e">
        <f>IF(#REF!="","",COUNTIF(#REF!,#REF!))</f>
        <v>#REF!</v>
      </c>
      <c r="D250" s="167" t="e">
        <f>IF(#REF!="","",IF(#REF!=#REF!,"",IF(OR(#REF!=#REF!,#REF!=#REF!,#REF!=#REF!),COUNTIFS(ORÇAMENTO!C$8:$C250,ORÇAMENTO!C250,ORÇAMENTO!#REF!,#REF!),COUNTIFS(ORÇAMENTO!$C$8:$C250,ORÇAMENTO!C250,ORÇAMENTO!#REF!,#REF!))))</f>
        <v>#REF!</v>
      </c>
      <c r="E250" s="174" t="s">
        <v>1146</v>
      </c>
      <c r="F250" s="25" t="s">
        <v>1628</v>
      </c>
      <c r="G250" s="24" t="s">
        <v>17</v>
      </c>
      <c r="H250" s="24" t="s">
        <v>569</v>
      </c>
      <c r="I250" s="26" t="s">
        <v>19</v>
      </c>
      <c r="J250" s="25">
        <v>7</v>
      </c>
      <c r="K250" s="27"/>
      <c r="L250" s="202"/>
      <c r="M250" s="27"/>
      <c r="N250" s="23" t="str">
        <f>IFERROR(IF(M250="","",M250/SUMIF(#REF!,"TOTAL",M:M)),"")</f>
        <v/>
      </c>
    </row>
    <row r="251" spans="2:14" ht="24" customHeight="1" x14ac:dyDescent="0.2">
      <c r="B251" s="171" t="e">
        <f>IF(#REF!=#REF!,M251,"")</f>
        <v>#REF!</v>
      </c>
      <c r="C251" s="167" t="e">
        <f>IF(#REF!="","",COUNTIF(#REF!,#REF!))</f>
        <v>#REF!</v>
      </c>
      <c r="D251" s="167" t="e">
        <f>IF(#REF!="","",IF(#REF!=#REF!,"",IF(OR(#REF!=#REF!,#REF!=#REF!,#REF!=#REF!),COUNTIFS(ORÇAMENTO!C$8:$C251,ORÇAMENTO!C251,ORÇAMENTO!#REF!,#REF!),COUNTIFS(ORÇAMENTO!$C$8:$C251,ORÇAMENTO!C251,ORÇAMENTO!#REF!,#REF!))))</f>
        <v>#REF!</v>
      </c>
      <c r="E251" s="174" t="s">
        <v>1147</v>
      </c>
      <c r="F251" s="25" t="s">
        <v>1629</v>
      </c>
      <c r="G251" s="24" t="s">
        <v>17</v>
      </c>
      <c r="H251" s="24" t="s">
        <v>570</v>
      </c>
      <c r="I251" s="26" t="s">
        <v>19</v>
      </c>
      <c r="J251" s="25">
        <v>7</v>
      </c>
      <c r="K251" s="27"/>
      <c r="L251" s="202"/>
      <c r="M251" s="27"/>
      <c r="N251" s="23" t="str">
        <f>IFERROR(IF(M251="","",M251/SUMIF(#REF!,"TOTAL",M:M)),"")</f>
        <v/>
      </c>
    </row>
    <row r="252" spans="2:14" ht="15" x14ac:dyDescent="0.2">
      <c r="B252" s="171" t="e">
        <f>IF(#REF!=#REF!,M252,"")</f>
        <v>#REF!</v>
      </c>
      <c r="C252" s="167" t="e">
        <f>IF(#REF!="","",COUNTIF(#REF!,#REF!))</f>
        <v>#REF!</v>
      </c>
      <c r="D252" s="167" t="e">
        <f>IF(#REF!="","",IF(#REF!=#REF!,"",IF(OR(#REF!=#REF!,#REF!=#REF!,#REF!=#REF!),COUNTIFS(ORÇAMENTO!C$8:$C252,ORÇAMENTO!C252,ORÇAMENTO!#REF!,#REF!),COUNTIFS(ORÇAMENTO!$C$8:$C252,ORÇAMENTO!C252,ORÇAMENTO!#REF!,#REF!))))</f>
        <v>#REF!</v>
      </c>
      <c r="E252" s="174" t="s">
        <v>1148</v>
      </c>
      <c r="F252" s="25" t="s">
        <v>1630</v>
      </c>
      <c r="G252" s="24" t="s">
        <v>17</v>
      </c>
      <c r="H252" s="24" t="s">
        <v>571</v>
      </c>
      <c r="I252" s="26" t="s">
        <v>19</v>
      </c>
      <c r="J252" s="25">
        <v>2</v>
      </c>
      <c r="K252" s="27"/>
      <c r="L252" s="202"/>
      <c r="M252" s="27"/>
      <c r="N252" s="23" t="str">
        <f>IFERROR(IF(M252="","",M252/SUMIF(#REF!,"TOTAL",M:M)),"")</f>
        <v/>
      </c>
    </row>
    <row r="253" spans="2:14" ht="36" customHeight="1" x14ac:dyDescent="0.2">
      <c r="B253" s="171" t="e">
        <f>IF(#REF!=#REF!,M253,"")</f>
        <v>#REF!</v>
      </c>
      <c r="C253" s="167" t="e">
        <f>IF(#REF!="","",COUNTIF(#REF!,#REF!))</f>
        <v>#REF!</v>
      </c>
      <c r="D253" s="167" t="e">
        <f>IF(#REF!="","",IF(#REF!=#REF!,"",IF(OR(#REF!=#REF!,#REF!=#REF!,#REF!=#REF!),COUNTIFS(ORÇAMENTO!C$8:$C253,ORÇAMENTO!C253,ORÇAMENTO!#REF!,#REF!),COUNTIFS(ORÇAMENTO!$C$8:$C253,ORÇAMENTO!C253,ORÇAMENTO!#REF!,#REF!))))</f>
        <v>#REF!</v>
      </c>
      <c r="E253" s="174" t="s">
        <v>1149</v>
      </c>
      <c r="F253" s="25" t="s">
        <v>250</v>
      </c>
      <c r="G253" s="24" t="s">
        <v>15</v>
      </c>
      <c r="H253" s="24" t="s">
        <v>251</v>
      </c>
      <c r="I253" s="26" t="s">
        <v>19</v>
      </c>
      <c r="J253" s="25">
        <v>19</v>
      </c>
      <c r="K253" s="27"/>
      <c r="L253" s="202"/>
      <c r="M253" s="27"/>
      <c r="N253" s="23" t="str">
        <f>IFERROR(IF(M253="","",M253/SUMIF(#REF!,"TOTAL",M:M)),"")</f>
        <v/>
      </c>
    </row>
    <row r="254" spans="2:14" ht="30" x14ac:dyDescent="0.2">
      <c r="B254" s="171" t="e">
        <f>IF(#REF!=#REF!,M254,"")</f>
        <v>#REF!</v>
      </c>
      <c r="C254" s="167" t="e">
        <f>IF(#REF!="","",COUNTIF(#REF!,#REF!))</f>
        <v>#REF!</v>
      </c>
      <c r="D254" s="167" t="e">
        <f>IF(#REF!="","",IF(#REF!=#REF!,"",IF(OR(#REF!=#REF!,#REF!=#REF!,#REF!=#REF!),COUNTIFS(ORÇAMENTO!C$8:$C254,ORÇAMENTO!C254,ORÇAMENTO!#REF!,#REF!),COUNTIFS(ORÇAMENTO!$C$8:$C254,ORÇAMENTO!C254,ORÇAMENTO!#REF!,#REF!))))</f>
        <v>#REF!</v>
      </c>
      <c r="E254" s="174" t="s">
        <v>1150</v>
      </c>
      <c r="F254" s="25" t="s">
        <v>572</v>
      </c>
      <c r="G254" s="24" t="s">
        <v>15</v>
      </c>
      <c r="H254" s="24" t="s">
        <v>573</v>
      </c>
      <c r="I254" s="26" t="s">
        <v>19</v>
      </c>
      <c r="J254" s="25">
        <v>5</v>
      </c>
      <c r="K254" s="27"/>
      <c r="L254" s="202"/>
      <c r="M254" s="27"/>
      <c r="N254" s="23" t="str">
        <f>IFERROR(IF(M254="","",M254/SUMIF(#REF!,"TOTAL",M:M)),"")</f>
        <v/>
      </c>
    </row>
    <row r="255" spans="2:14" ht="36" customHeight="1" x14ac:dyDescent="0.2">
      <c r="B255" s="171" t="e">
        <f>IF(#REF!=#REF!,M255,"")</f>
        <v>#REF!</v>
      </c>
      <c r="C255" s="167" t="e">
        <f>IF(#REF!="","",COUNTIF(#REF!,#REF!))</f>
        <v>#REF!</v>
      </c>
      <c r="D255" s="167" t="e">
        <f>IF(#REF!="","",IF(#REF!=#REF!,"",IF(OR(#REF!=#REF!,#REF!=#REF!,#REF!=#REF!),COUNTIFS(ORÇAMENTO!C$8:$C255,ORÇAMENTO!C255,ORÇAMENTO!#REF!,#REF!),COUNTIFS(ORÇAMENTO!$C$8:$C255,ORÇAMENTO!C255,ORÇAMENTO!#REF!,#REF!))))</f>
        <v>#REF!</v>
      </c>
      <c r="E255" s="174" t="s">
        <v>1151</v>
      </c>
      <c r="F255" s="25" t="s">
        <v>574</v>
      </c>
      <c r="G255" s="24" t="s">
        <v>15</v>
      </c>
      <c r="H255" s="24" t="s">
        <v>575</v>
      </c>
      <c r="I255" s="26" t="s">
        <v>19</v>
      </c>
      <c r="J255" s="25">
        <v>12</v>
      </c>
      <c r="K255" s="27"/>
      <c r="L255" s="202"/>
      <c r="M255" s="27"/>
      <c r="N255" s="23" t="str">
        <f>IFERROR(IF(M255="","",M255/SUMIF(#REF!,"TOTAL",M:M)),"")</f>
        <v/>
      </c>
    </row>
    <row r="256" spans="2:14" ht="30" x14ac:dyDescent="0.2">
      <c r="B256" s="171" t="e">
        <f>IF(#REF!=#REF!,M256,"")</f>
        <v>#REF!</v>
      </c>
      <c r="C256" s="167" t="e">
        <f>IF(#REF!="","",COUNTIF(#REF!,#REF!))</f>
        <v>#REF!</v>
      </c>
      <c r="D256" s="167" t="e">
        <f>IF(#REF!="","",IF(#REF!=#REF!,"",IF(OR(#REF!=#REF!,#REF!=#REF!,#REF!=#REF!),COUNTIFS(ORÇAMENTO!C$8:$C256,ORÇAMENTO!C256,ORÇAMENTO!#REF!,#REF!),COUNTIFS(ORÇAMENTO!$C$8:$C256,ORÇAMENTO!C256,ORÇAMENTO!#REF!,#REF!))))</f>
        <v>#REF!</v>
      </c>
      <c r="E256" s="174" t="s">
        <v>1152</v>
      </c>
      <c r="F256" s="25" t="s">
        <v>576</v>
      </c>
      <c r="G256" s="24" t="s">
        <v>15</v>
      </c>
      <c r="H256" s="24" t="s">
        <v>577</v>
      </c>
      <c r="I256" s="26" t="s">
        <v>19</v>
      </c>
      <c r="J256" s="25">
        <v>1</v>
      </c>
      <c r="K256" s="27"/>
      <c r="L256" s="202"/>
      <c r="M256" s="27"/>
      <c r="N256" s="23" t="str">
        <f>IFERROR(IF(M256="","",M256/SUMIF(#REF!,"TOTAL",M:M)),"")</f>
        <v/>
      </c>
    </row>
    <row r="257" spans="2:14" ht="30" x14ac:dyDescent="0.2">
      <c r="B257" s="171" t="e">
        <f>IF(#REF!=#REF!,M257,"")</f>
        <v>#REF!</v>
      </c>
      <c r="C257" s="167" t="e">
        <f>IF(#REF!="","",COUNTIF(#REF!,#REF!))</f>
        <v>#REF!</v>
      </c>
      <c r="D257" s="167" t="e">
        <f>IF(#REF!="","",IF(#REF!=#REF!,"",IF(OR(#REF!=#REF!,#REF!=#REF!,#REF!=#REF!),COUNTIFS(ORÇAMENTO!C$8:$C257,ORÇAMENTO!C257,ORÇAMENTO!#REF!,#REF!),COUNTIFS(ORÇAMENTO!$C$8:$C257,ORÇAMENTO!C257,ORÇAMENTO!#REF!,#REF!))))</f>
        <v>#REF!</v>
      </c>
      <c r="E257" s="174" t="s">
        <v>1153</v>
      </c>
      <c r="F257" s="25" t="s">
        <v>578</v>
      </c>
      <c r="G257" s="24" t="s">
        <v>15</v>
      </c>
      <c r="H257" s="24" t="s">
        <v>579</v>
      </c>
      <c r="I257" s="26" t="s">
        <v>19</v>
      </c>
      <c r="J257" s="25">
        <v>1</v>
      </c>
      <c r="K257" s="27"/>
      <c r="L257" s="202"/>
      <c r="M257" s="27"/>
      <c r="N257" s="23" t="str">
        <f>IFERROR(IF(M257="","",M257/SUMIF(#REF!,"TOTAL",M:M)),"")</f>
        <v/>
      </c>
    </row>
    <row r="258" spans="2:14" ht="30" x14ac:dyDescent="0.2">
      <c r="B258" s="171" t="e">
        <f>IF(#REF!=#REF!,M258,"")</f>
        <v>#REF!</v>
      </c>
      <c r="C258" s="167" t="e">
        <f>IF(#REF!="","",COUNTIF(#REF!,#REF!))</f>
        <v>#REF!</v>
      </c>
      <c r="D258" s="167" t="e">
        <f>IF(#REF!="","",IF(#REF!=#REF!,"",IF(OR(#REF!=#REF!,#REF!=#REF!,#REF!=#REF!),COUNTIFS(ORÇAMENTO!C$8:$C258,ORÇAMENTO!C258,ORÇAMENTO!#REF!,#REF!),COUNTIFS(ORÇAMENTO!$C$8:$C258,ORÇAMENTO!C258,ORÇAMENTO!#REF!,#REF!))))</f>
        <v>#REF!</v>
      </c>
      <c r="E258" s="174" t="s">
        <v>1154</v>
      </c>
      <c r="F258" s="25" t="s">
        <v>215</v>
      </c>
      <c r="G258" s="24" t="s">
        <v>15</v>
      </c>
      <c r="H258" s="24" t="s">
        <v>216</v>
      </c>
      <c r="I258" s="26" t="s">
        <v>30</v>
      </c>
      <c r="J258" s="25">
        <v>64</v>
      </c>
      <c r="K258" s="27"/>
      <c r="L258" s="202"/>
      <c r="M258" s="27"/>
      <c r="N258" s="23" t="str">
        <f>IFERROR(IF(M258="","",M258/SUMIF(#REF!,"TOTAL",M:M)),"")</f>
        <v/>
      </c>
    </row>
    <row r="259" spans="2:14" ht="30" x14ac:dyDescent="0.2">
      <c r="B259" s="171" t="e">
        <f>IF(#REF!=#REF!,M259,"")</f>
        <v>#REF!</v>
      </c>
      <c r="C259" s="167" t="e">
        <f>IF(#REF!="","",COUNTIF(#REF!,#REF!))</f>
        <v>#REF!</v>
      </c>
      <c r="D259" s="167" t="e">
        <f>IF(#REF!="","",IF(#REF!=#REF!,"",IF(OR(#REF!=#REF!,#REF!=#REF!,#REF!=#REF!),COUNTIFS(ORÇAMENTO!C$8:$C259,ORÇAMENTO!C259,ORÇAMENTO!#REF!,#REF!),COUNTIFS(ORÇAMENTO!$C$8:$C259,ORÇAMENTO!C259,ORÇAMENTO!#REF!,#REF!))))</f>
        <v>#REF!</v>
      </c>
      <c r="E259" s="174" t="s">
        <v>1155</v>
      </c>
      <c r="F259" s="25" t="s">
        <v>217</v>
      </c>
      <c r="G259" s="24" t="s">
        <v>15</v>
      </c>
      <c r="H259" s="24" t="s">
        <v>218</v>
      </c>
      <c r="I259" s="26" t="s">
        <v>30</v>
      </c>
      <c r="J259" s="25">
        <v>92</v>
      </c>
      <c r="K259" s="27"/>
      <c r="L259" s="202"/>
      <c r="M259" s="27"/>
      <c r="N259" s="23" t="str">
        <f>IFERROR(IF(M259="","",M259/SUMIF(#REF!,"TOTAL",M:M)),"")</f>
        <v/>
      </c>
    </row>
    <row r="260" spans="2:14" ht="30" x14ac:dyDescent="0.2">
      <c r="B260" s="171" t="e">
        <f>IF(#REF!=#REF!,M260,"")</f>
        <v>#REF!</v>
      </c>
      <c r="C260" s="167" t="e">
        <f>IF(#REF!="","",COUNTIF(#REF!,#REF!))</f>
        <v>#REF!</v>
      </c>
      <c r="D260" s="167" t="e">
        <f>IF(#REF!="","",IF(#REF!=#REF!,"",IF(OR(#REF!=#REF!,#REF!=#REF!,#REF!=#REF!),COUNTIFS(ORÇAMENTO!C$8:$C260,ORÇAMENTO!C260,ORÇAMENTO!#REF!,#REF!),COUNTIFS(ORÇAMENTO!$C$8:$C260,ORÇAMENTO!C260,ORÇAMENTO!#REF!,#REF!))))</f>
        <v>#REF!</v>
      </c>
      <c r="E260" s="174" t="s">
        <v>1156</v>
      </c>
      <c r="F260" s="25" t="s">
        <v>219</v>
      </c>
      <c r="G260" s="24" t="s">
        <v>15</v>
      </c>
      <c r="H260" s="24" t="s">
        <v>220</v>
      </c>
      <c r="I260" s="26" t="s">
        <v>30</v>
      </c>
      <c r="J260" s="25">
        <v>16</v>
      </c>
      <c r="K260" s="27"/>
      <c r="L260" s="202"/>
      <c r="M260" s="27"/>
      <c r="N260" s="23" t="str">
        <f>IFERROR(IF(M260="","",M260/SUMIF(#REF!,"TOTAL",M:M)),"")</f>
        <v/>
      </c>
    </row>
    <row r="261" spans="2:14" s="160" customFormat="1" ht="30" x14ac:dyDescent="0.25">
      <c r="B261" s="171" t="e">
        <f>IF(#REF!=#REF!,M261,"")</f>
        <v>#REF!</v>
      </c>
      <c r="C261" s="167" t="e">
        <f>IF(#REF!="","",COUNTIF(#REF!,#REF!))</f>
        <v>#REF!</v>
      </c>
      <c r="D261" s="167" t="e">
        <f>IF(#REF!="","",IF(#REF!=#REF!,"",IF(OR(#REF!=#REF!,#REF!=#REF!,#REF!=#REF!),COUNTIFS(ORÇAMENTO!C$8:$C261,ORÇAMENTO!C261,ORÇAMENTO!#REF!,#REF!),COUNTIFS(ORÇAMENTO!$C$8:$C261,ORÇAMENTO!C261,ORÇAMENTO!#REF!,#REF!))))</f>
        <v>#REF!</v>
      </c>
      <c r="E261" s="174" t="s">
        <v>1157</v>
      </c>
      <c r="F261" s="25" t="s">
        <v>221</v>
      </c>
      <c r="G261" s="24" t="s">
        <v>15</v>
      </c>
      <c r="H261" s="24" t="s">
        <v>222</v>
      </c>
      <c r="I261" s="26" t="s">
        <v>30</v>
      </c>
      <c r="J261" s="25">
        <v>65</v>
      </c>
      <c r="K261" s="27"/>
      <c r="L261" s="202"/>
      <c r="M261" s="27"/>
      <c r="N261" s="23" t="str">
        <f>IFERROR(IF(M261="","",M261/SUMIF(#REF!,"TOTAL",M:M)),"")</f>
        <v/>
      </c>
    </row>
    <row r="262" spans="2:14" ht="15" x14ac:dyDescent="0.2">
      <c r="B262" s="171" t="e">
        <f>IF(#REF!=#REF!,M262,"")</f>
        <v>#REF!</v>
      </c>
      <c r="C262" s="167" t="e">
        <f>IF(#REF!="","",COUNTIF(#REF!,#REF!))</f>
        <v>#REF!</v>
      </c>
      <c r="D262" s="167" t="e">
        <f>IF(#REF!="","",IF(#REF!=#REF!,"",IF(OR(#REF!=#REF!,#REF!=#REF!,#REF!=#REF!),COUNTIFS(ORÇAMENTO!C$8:$C262,ORÇAMENTO!C262,ORÇAMENTO!#REF!,#REF!),COUNTIFS(ORÇAMENTO!$C$8:$C262,ORÇAMENTO!C262,ORÇAMENTO!#REF!,#REF!))))</f>
        <v>#REF!</v>
      </c>
      <c r="E262" s="174" t="s">
        <v>1158</v>
      </c>
      <c r="F262" s="25" t="s">
        <v>1631</v>
      </c>
      <c r="G262" s="24" t="s">
        <v>17</v>
      </c>
      <c r="H262" s="24" t="s">
        <v>580</v>
      </c>
      <c r="I262" s="26" t="s">
        <v>19</v>
      </c>
      <c r="J262" s="25">
        <v>5</v>
      </c>
      <c r="K262" s="27"/>
      <c r="L262" s="202"/>
      <c r="M262" s="27"/>
      <c r="N262" s="23" t="str">
        <f>IFERROR(IF(M262="","",M262/SUMIF(#REF!,"TOTAL",M:M)),"")</f>
        <v/>
      </c>
    </row>
    <row r="263" spans="2:14" ht="15" x14ac:dyDescent="0.2">
      <c r="B263" s="171" t="e">
        <f>IF(#REF!=#REF!,M263,"")</f>
        <v>#REF!</v>
      </c>
      <c r="C263" s="167" t="e">
        <f>IF(#REF!="","",COUNTIF(#REF!,#REF!))</f>
        <v>#REF!</v>
      </c>
      <c r="D263" s="167" t="e">
        <f>IF(#REF!="","",IF(#REF!=#REF!,"",IF(OR(#REF!=#REF!,#REF!=#REF!,#REF!=#REF!),COUNTIFS(ORÇAMENTO!C$8:$C263,ORÇAMENTO!C263,ORÇAMENTO!#REF!,#REF!),COUNTIFS(ORÇAMENTO!$C$8:$C263,ORÇAMENTO!C263,ORÇAMENTO!#REF!,#REF!))))</f>
        <v>#REF!</v>
      </c>
      <c r="E263" s="174" t="s">
        <v>1159</v>
      </c>
      <c r="F263" s="25" t="s">
        <v>1632</v>
      </c>
      <c r="G263" s="24" t="s">
        <v>17</v>
      </c>
      <c r="H263" s="24" t="s">
        <v>581</v>
      </c>
      <c r="I263" s="26" t="s">
        <v>19</v>
      </c>
      <c r="J263" s="25">
        <v>2</v>
      </c>
      <c r="K263" s="27"/>
      <c r="L263" s="202"/>
      <c r="M263" s="27"/>
      <c r="N263" s="23" t="str">
        <f>IFERROR(IF(M263="","",M263/SUMIF(#REF!,"TOTAL",M:M)),"")</f>
        <v/>
      </c>
    </row>
    <row r="264" spans="2:14" ht="15" x14ac:dyDescent="0.2">
      <c r="B264" s="171" t="e">
        <f>IF(#REF!=#REF!,M264,"")</f>
        <v>#REF!</v>
      </c>
      <c r="C264" s="167" t="e">
        <f>IF(#REF!="","",COUNTIF(#REF!,#REF!))</f>
        <v>#REF!</v>
      </c>
      <c r="D264" s="167" t="e">
        <f>IF(#REF!="","",IF(#REF!=#REF!,"",IF(OR(#REF!=#REF!,#REF!=#REF!,#REF!=#REF!),COUNTIFS(ORÇAMENTO!C$8:$C264,ORÇAMENTO!C264,ORÇAMENTO!#REF!,#REF!),COUNTIFS(ORÇAMENTO!$C$8:$C264,ORÇAMENTO!C264,ORÇAMENTO!#REF!,#REF!))))</f>
        <v>#REF!</v>
      </c>
      <c r="E264" s="174" t="s">
        <v>1160</v>
      </c>
      <c r="F264" s="25" t="s">
        <v>1633</v>
      </c>
      <c r="G264" s="24" t="s">
        <v>17</v>
      </c>
      <c r="H264" s="24" t="s">
        <v>582</v>
      </c>
      <c r="I264" s="26" t="s">
        <v>19</v>
      </c>
      <c r="J264" s="25">
        <v>6</v>
      </c>
      <c r="K264" s="27"/>
      <c r="L264" s="202"/>
      <c r="M264" s="27"/>
      <c r="N264" s="23" t="str">
        <f>IFERROR(IF(M264="","",M264/SUMIF(#REF!,"TOTAL",M:M)),"")</f>
        <v/>
      </c>
    </row>
    <row r="265" spans="2:14" s="161" customFormat="1" ht="30" x14ac:dyDescent="0.2">
      <c r="B265" s="171" t="e">
        <f>IF(#REF!=#REF!,M265,"")</f>
        <v>#REF!</v>
      </c>
      <c r="C265" s="167" t="e">
        <f>IF(#REF!="","",COUNTIF(#REF!,#REF!))</f>
        <v>#REF!</v>
      </c>
      <c r="D265" s="167" t="e">
        <f>IF(#REF!="","",IF(#REF!=#REF!,"",IF(OR(#REF!=#REF!,#REF!=#REF!,#REF!=#REF!),COUNTIFS(ORÇAMENTO!C$8:$C265,ORÇAMENTO!C265,ORÇAMENTO!#REF!,#REF!),COUNTIFS(ORÇAMENTO!$C$8:$C265,ORÇAMENTO!C265,ORÇAMENTO!#REF!,#REF!))))</f>
        <v>#REF!</v>
      </c>
      <c r="E265" s="174" t="s">
        <v>1161</v>
      </c>
      <c r="F265" s="25" t="s">
        <v>583</v>
      </c>
      <c r="G265" s="24" t="s">
        <v>15</v>
      </c>
      <c r="H265" s="24" t="s">
        <v>584</v>
      </c>
      <c r="I265" s="26" t="s">
        <v>19</v>
      </c>
      <c r="J265" s="25">
        <v>25</v>
      </c>
      <c r="K265" s="25"/>
      <c r="L265" s="202"/>
      <c r="M265" s="27"/>
      <c r="N265" s="23" t="str">
        <f>IFERROR(IF(M265="","",M265/SUMIF(#REF!,"TOTAL",M:M)),"")</f>
        <v/>
      </c>
    </row>
    <row r="266" spans="2:14" ht="30" x14ac:dyDescent="0.2">
      <c r="B266" s="171" t="e">
        <f>IF(#REF!=#REF!,M266,"")</f>
        <v>#REF!</v>
      </c>
      <c r="C266" s="167" t="e">
        <f>IF(#REF!="","",COUNTIF(#REF!,#REF!))</f>
        <v>#REF!</v>
      </c>
      <c r="D266" s="167" t="e">
        <f>IF(#REF!="","",IF(#REF!=#REF!,"",IF(OR(#REF!=#REF!,#REF!=#REF!,#REF!=#REF!),COUNTIFS(ORÇAMENTO!C$8:$C266,ORÇAMENTO!C266,ORÇAMENTO!#REF!,#REF!),COUNTIFS(ORÇAMENTO!$C$8:$C266,ORÇAMENTO!C266,ORÇAMENTO!#REF!,#REF!))))</f>
        <v>#REF!</v>
      </c>
      <c r="E266" s="174" t="s">
        <v>1162</v>
      </c>
      <c r="F266" s="25" t="s">
        <v>585</v>
      </c>
      <c r="G266" s="24" t="s">
        <v>15</v>
      </c>
      <c r="H266" s="24" t="s">
        <v>586</v>
      </c>
      <c r="I266" s="26" t="s">
        <v>19</v>
      </c>
      <c r="J266" s="25">
        <v>27</v>
      </c>
      <c r="K266" s="27"/>
      <c r="L266" s="202"/>
      <c r="M266" s="27"/>
      <c r="N266" s="23" t="str">
        <f>IFERROR(IF(M266="","",M266/SUMIF(#REF!,"TOTAL",M:M)),"")</f>
        <v/>
      </c>
    </row>
    <row r="267" spans="2:14" ht="30" x14ac:dyDescent="0.2">
      <c r="B267" s="171" t="e">
        <f>IF(#REF!=#REF!,M267,"")</f>
        <v>#REF!</v>
      </c>
      <c r="C267" s="167" t="e">
        <f>IF(#REF!="","",COUNTIF(#REF!,#REF!))</f>
        <v>#REF!</v>
      </c>
      <c r="D267" s="167" t="e">
        <f>IF(#REF!="","",IF(#REF!=#REF!,"",IF(OR(#REF!=#REF!,#REF!=#REF!,#REF!=#REF!),COUNTIFS(ORÇAMENTO!C$8:$C267,ORÇAMENTO!C267,ORÇAMENTO!#REF!,#REF!),COUNTIFS(ORÇAMENTO!$C$8:$C267,ORÇAMENTO!C267,ORÇAMENTO!#REF!,#REF!))))</f>
        <v>#REF!</v>
      </c>
      <c r="E267" s="174" t="s">
        <v>1163</v>
      </c>
      <c r="F267" s="25" t="s">
        <v>190</v>
      </c>
      <c r="G267" s="24" t="s">
        <v>15</v>
      </c>
      <c r="H267" s="24" t="s">
        <v>191</v>
      </c>
      <c r="I267" s="26" t="s">
        <v>19</v>
      </c>
      <c r="J267" s="25">
        <v>1</v>
      </c>
      <c r="K267" s="27"/>
      <c r="L267" s="202"/>
      <c r="M267" s="27"/>
      <c r="N267" s="23" t="str">
        <f>IFERROR(IF(M267="","",M267/SUMIF(#REF!,"TOTAL",M:M)),"")</f>
        <v/>
      </c>
    </row>
    <row r="268" spans="2:14" s="161" customFormat="1" ht="30" x14ac:dyDescent="0.2">
      <c r="B268" s="171" t="e">
        <f>IF(#REF!=#REF!,M268,"")</f>
        <v>#REF!</v>
      </c>
      <c r="C268" s="167" t="e">
        <f>IF(#REF!="","",COUNTIF(#REF!,#REF!))</f>
        <v>#REF!</v>
      </c>
      <c r="D268" s="167" t="e">
        <f>IF(#REF!="","",IF(#REF!=#REF!,"",IF(OR(#REF!=#REF!,#REF!=#REF!,#REF!=#REF!),COUNTIFS(ORÇAMENTO!C$8:$C268,ORÇAMENTO!C268,ORÇAMENTO!#REF!,#REF!),COUNTIFS(ORÇAMENTO!$C$8:$C268,ORÇAMENTO!C268,ORÇAMENTO!#REF!,#REF!))))</f>
        <v>#REF!</v>
      </c>
      <c r="E268" s="174" t="s">
        <v>1164</v>
      </c>
      <c r="F268" s="25" t="s">
        <v>561</v>
      </c>
      <c r="G268" s="24" t="s">
        <v>15</v>
      </c>
      <c r="H268" s="24" t="s">
        <v>562</v>
      </c>
      <c r="I268" s="26" t="s">
        <v>19</v>
      </c>
      <c r="J268" s="25">
        <v>11</v>
      </c>
      <c r="K268" s="27"/>
      <c r="L268" s="202"/>
      <c r="M268" s="27"/>
      <c r="N268" s="23" t="str">
        <f>IFERROR(IF(M268="","",M268/SUMIF(#REF!,"TOTAL",M:M)),"")</f>
        <v/>
      </c>
    </row>
    <row r="269" spans="2:14" s="161" customFormat="1" ht="30" x14ac:dyDescent="0.2">
      <c r="B269" s="171" t="e">
        <f>IF(#REF!=#REF!,M269,"")</f>
        <v>#REF!</v>
      </c>
      <c r="C269" s="167" t="e">
        <f>IF(#REF!="","",COUNTIF(#REF!,#REF!))</f>
        <v>#REF!</v>
      </c>
      <c r="D269" s="167" t="e">
        <f>IF(#REF!="","",IF(#REF!=#REF!,"",IF(OR(#REF!=#REF!,#REF!=#REF!,#REF!=#REF!),COUNTIFS(ORÇAMENTO!C$8:$C269,ORÇAMENTO!C269,ORÇAMENTO!#REF!,#REF!),COUNTIFS(ORÇAMENTO!$C$8:$C269,ORÇAMENTO!C269,ORÇAMENTO!#REF!,#REF!))))</f>
        <v>#REF!</v>
      </c>
      <c r="E269" s="174" t="s">
        <v>1165</v>
      </c>
      <c r="F269" s="25" t="s">
        <v>587</v>
      </c>
      <c r="G269" s="24" t="s">
        <v>15</v>
      </c>
      <c r="H269" s="24" t="s">
        <v>588</v>
      </c>
      <c r="I269" s="26" t="s">
        <v>19</v>
      </c>
      <c r="J269" s="25">
        <v>31</v>
      </c>
      <c r="K269" s="25"/>
      <c r="L269" s="202"/>
      <c r="M269" s="27"/>
      <c r="N269" s="23" t="str">
        <f>IFERROR(IF(M269="","",M269/SUMIF(#REF!,"TOTAL",M:M)),"")</f>
        <v/>
      </c>
    </row>
    <row r="270" spans="2:14" ht="30" x14ac:dyDescent="0.2">
      <c r="B270" s="171" t="e">
        <f>IF(#REF!=#REF!,M270,"")</f>
        <v>#REF!</v>
      </c>
      <c r="C270" s="167" t="e">
        <f>IF(#REF!="","",COUNTIF(#REF!,#REF!))</f>
        <v>#REF!</v>
      </c>
      <c r="D270" s="167" t="e">
        <f>IF(#REF!="","",IF(#REF!=#REF!,"",IF(OR(#REF!=#REF!,#REF!=#REF!,#REF!=#REF!),COUNTIFS(ORÇAMENTO!C$8:$C270,ORÇAMENTO!C270,ORÇAMENTO!#REF!,#REF!),COUNTIFS(ORÇAMENTO!$C$8:$C270,ORÇAMENTO!C270,ORÇAMENTO!#REF!,#REF!))))</f>
        <v>#REF!</v>
      </c>
      <c r="E270" s="174" t="s">
        <v>1166</v>
      </c>
      <c r="F270" s="25" t="s">
        <v>589</v>
      </c>
      <c r="G270" s="24" t="s">
        <v>15</v>
      </c>
      <c r="H270" s="24" t="s">
        <v>590</v>
      </c>
      <c r="I270" s="26" t="s">
        <v>19</v>
      </c>
      <c r="J270" s="25">
        <v>57</v>
      </c>
      <c r="K270" s="27"/>
      <c r="L270" s="202"/>
      <c r="M270" s="27"/>
      <c r="N270" s="23" t="str">
        <f>IFERROR(IF(M270="","",M270/SUMIF(#REF!,"TOTAL",M:M)),"")</f>
        <v/>
      </c>
    </row>
    <row r="271" spans="2:14" ht="36" customHeight="1" x14ac:dyDescent="0.2">
      <c r="B271" s="171" t="e">
        <f>IF(#REF!=#REF!,M271,"")</f>
        <v>#REF!</v>
      </c>
      <c r="C271" s="167" t="e">
        <f>IF(#REF!="","",COUNTIF(#REF!,#REF!))</f>
        <v>#REF!</v>
      </c>
      <c r="D271" s="167" t="e">
        <f>IF(#REF!="","",IF(#REF!=#REF!,"",IF(OR(#REF!=#REF!,#REF!=#REF!,#REF!=#REF!),COUNTIFS(ORÇAMENTO!C$8:$C271,ORÇAMENTO!C271,ORÇAMENTO!#REF!,#REF!),COUNTIFS(ORÇAMENTO!$C$8:$C271,ORÇAMENTO!C271,ORÇAMENTO!#REF!,#REF!))))</f>
        <v>#REF!</v>
      </c>
      <c r="E271" s="174" t="s">
        <v>1167</v>
      </c>
      <c r="F271" s="25" t="s">
        <v>591</v>
      </c>
      <c r="G271" s="24" t="s">
        <v>15</v>
      </c>
      <c r="H271" s="24" t="s">
        <v>592</v>
      </c>
      <c r="I271" s="26" t="s">
        <v>19</v>
      </c>
      <c r="J271" s="25">
        <v>1</v>
      </c>
      <c r="K271" s="27"/>
      <c r="L271" s="202"/>
      <c r="M271" s="27"/>
      <c r="N271" s="23" t="str">
        <f>IFERROR(IF(M271="","",M271/SUMIF(#REF!,"TOTAL",M:M)),"")</f>
        <v/>
      </c>
    </row>
    <row r="272" spans="2:14" ht="30" x14ac:dyDescent="0.2">
      <c r="B272" s="171" t="e">
        <f>IF(#REF!=#REF!,M272,"")</f>
        <v>#REF!</v>
      </c>
      <c r="C272" s="167" t="e">
        <f>IF(#REF!="","",COUNTIF(#REF!,#REF!))</f>
        <v>#REF!</v>
      </c>
      <c r="D272" s="167" t="e">
        <f>IF(#REF!="","",IF(#REF!=#REF!,"",IF(OR(#REF!=#REF!,#REF!=#REF!,#REF!=#REF!),COUNTIFS(ORÇAMENTO!C$8:$C272,ORÇAMENTO!C272,ORÇAMENTO!#REF!,#REF!),COUNTIFS(ORÇAMENTO!$C$8:$C272,ORÇAMENTO!C272,ORÇAMENTO!#REF!,#REF!))))</f>
        <v>#REF!</v>
      </c>
      <c r="E272" s="174" t="s">
        <v>1168</v>
      </c>
      <c r="F272" s="25" t="s">
        <v>192</v>
      </c>
      <c r="G272" s="24" t="s">
        <v>15</v>
      </c>
      <c r="H272" s="24" t="s">
        <v>193</v>
      </c>
      <c r="I272" s="26" t="s">
        <v>19</v>
      </c>
      <c r="J272" s="25">
        <v>17</v>
      </c>
      <c r="K272" s="27"/>
      <c r="L272" s="202"/>
      <c r="M272" s="27"/>
      <c r="N272" s="23" t="str">
        <f>IFERROR(IF(M272="","",M272/SUMIF(#REF!,"TOTAL",M:M)),"")</f>
        <v/>
      </c>
    </row>
    <row r="273" spans="1:14" ht="15" x14ac:dyDescent="0.2">
      <c r="B273" s="171" t="e">
        <f>IF(#REF!=#REF!,M273,"")</f>
        <v>#REF!</v>
      </c>
      <c r="C273" s="167" t="e">
        <f>IF(#REF!="","",COUNTIF(#REF!,#REF!))</f>
        <v>#REF!</v>
      </c>
      <c r="D273" s="167" t="e">
        <f>IF(#REF!="","",IF(#REF!=#REF!,"",IF(OR(#REF!=#REF!,#REF!=#REF!,#REF!=#REF!),COUNTIFS(ORÇAMENTO!C$8:$C273,ORÇAMENTO!C273,ORÇAMENTO!#REF!,#REF!),COUNTIFS(ORÇAMENTO!$C$8:$C273,ORÇAMENTO!C273,ORÇAMENTO!#REF!,#REF!))))</f>
        <v>#REF!</v>
      </c>
      <c r="E273" s="174" t="s">
        <v>1169</v>
      </c>
      <c r="F273" s="25" t="s">
        <v>1634</v>
      </c>
      <c r="G273" s="24" t="s">
        <v>17</v>
      </c>
      <c r="H273" s="24" t="s">
        <v>593</v>
      </c>
      <c r="I273" s="26" t="s">
        <v>19</v>
      </c>
      <c r="J273" s="25">
        <v>3</v>
      </c>
      <c r="K273" s="27"/>
      <c r="L273" s="202"/>
      <c r="M273" s="27"/>
      <c r="N273" s="23" t="str">
        <f>IFERROR(IF(M273="","",M273/SUMIF(#REF!,"TOTAL",M:M)),"")</f>
        <v/>
      </c>
    </row>
    <row r="274" spans="1:14" ht="15" x14ac:dyDescent="0.2">
      <c r="B274" s="171" t="e">
        <f>IF(#REF!=#REF!,M274,"")</f>
        <v>#REF!</v>
      </c>
      <c r="C274" s="167" t="e">
        <f>IF(#REF!="","",COUNTIF(#REF!,#REF!))</f>
        <v>#REF!</v>
      </c>
      <c r="D274" s="167" t="e">
        <f>IF(#REF!="","",IF(#REF!=#REF!,"",IF(OR(#REF!=#REF!,#REF!=#REF!,#REF!=#REF!),COUNTIFS(ORÇAMENTO!C$8:$C274,ORÇAMENTO!C274,ORÇAMENTO!#REF!,#REF!),COUNTIFS(ORÇAMENTO!$C$8:$C274,ORÇAMENTO!C274,ORÇAMENTO!#REF!,#REF!))))</f>
        <v>#REF!</v>
      </c>
      <c r="E274" s="174" t="s">
        <v>1170</v>
      </c>
      <c r="F274" s="25" t="s">
        <v>1635</v>
      </c>
      <c r="G274" s="24" t="s">
        <v>17</v>
      </c>
      <c r="H274" s="24" t="s">
        <v>594</v>
      </c>
      <c r="I274" s="26" t="s">
        <v>19</v>
      </c>
      <c r="J274" s="25">
        <v>14</v>
      </c>
      <c r="K274" s="27"/>
      <c r="L274" s="202"/>
      <c r="M274" s="27"/>
      <c r="N274" s="23" t="str">
        <f>IFERROR(IF(M274="","",M274/SUMIF(#REF!,"TOTAL",M:M)),"")</f>
        <v/>
      </c>
    </row>
    <row r="275" spans="1:14" s="6" customFormat="1" ht="30" x14ac:dyDescent="0.2">
      <c r="A275" s="165"/>
      <c r="B275" s="171" t="e">
        <f>IF(#REF!=#REF!,M275,"")</f>
        <v>#REF!</v>
      </c>
      <c r="C275" s="167" t="e">
        <f>IF(#REF!="","",COUNTIF(#REF!,#REF!))</f>
        <v>#REF!</v>
      </c>
      <c r="D275" s="167" t="e">
        <f>IF(#REF!="","",IF(#REF!=#REF!,"",IF(OR(#REF!=#REF!,#REF!=#REF!,#REF!=#REF!),COUNTIFS(ORÇAMENTO!C$8:$C275,ORÇAMENTO!C275,ORÇAMENTO!#REF!,#REF!),COUNTIFS(ORÇAMENTO!$C$8:$C275,ORÇAMENTO!C275,ORÇAMENTO!#REF!,#REF!))))</f>
        <v>#REF!</v>
      </c>
      <c r="E275" s="174" t="s">
        <v>1171</v>
      </c>
      <c r="F275" s="25" t="s">
        <v>1636</v>
      </c>
      <c r="G275" s="24" t="s">
        <v>17</v>
      </c>
      <c r="H275" s="24" t="s">
        <v>595</v>
      </c>
      <c r="I275" s="26" t="s">
        <v>19</v>
      </c>
      <c r="J275" s="25">
        <v>3</v>
      </c>
      <c r="K275" s="27"/>
      <c r="L275" s="202"/>
      <c r="M275" s="27"/>
      <c r="N275" s="23" t="str">
        <f>IFERROR(IF(M275="","",M275/SUMIF(#REF!,"TOTAL",M:M)),"")</f>
        <v/>
      </c>
    </row>
    <row r="276" spans="1:14" s="6" customFormat="1" ht="30" x14ac:dyDescent="0.2">
      <c r="A276" s="165"/>
      <c r="B276" s="171" t="e">
        <f>IF(#REF!=#REF!,M276,"")</f>
        <v>#REF!</v>
      </c>
      <c r="C276" s="167" t="e">
        <f>IF(#REF!="","",COUNTIF(#REF!,#REF!))</f>
        <v>#REF!</v>
      </c>
      <c r="D276" s="167" t="e">
        <f>IF(#REF!="","",IF(#REF!=#REF!,"",IF(OR(#REF!=#REF!,#REF!=#REF!,#REF!=#REF!),COUNTIFS(ORÇAMENTO!C$8:$C276,ORÇAMENTO!C276,ORÇAMENTO!#REF!,#REF!),COUNTIFS(ORÇAMENTO!$C$8:$C276,ORÇAMENTO!C276,ORÇAMENTO!#REF!,#REF!))))</f>
        <v>#REF!</v>
      </c>
      <c r="E276" s="174" t="s">
        <v>1172</v>
      </c>
      <c r="F276" s="25" t="s">
        <v>223</v>
      </c>
      <c r="G276" s="24" t="s">
        <v>15</v>
      </c>
      <c r="H276" s="24" t="s">
        <v>224</v>
      </c>
      <c r="I276" s="26" t="s">
        <v>19</v>
      </c>
      <c r="J276" s="25">
        <v>1</v>
      </c>
      <c r="K276" s="27"/>
      <c r="L276" s="202"/>
      <c r="M276" s="27"/>
      <c r="N276" s="23" t="str">
        <f>IFERROR(IF(M276="","",M276/SUMIF(#REF!,"TOTAL",M:M)),"")</f>
        <v/>
      </c>
    </row>
    <row r="277" spans="1:14" ht="30" x14ac:dyDescent="0.2">
      <c r="B277" s="171" t="e">
        <f>IF(#REF!=#REF!,M277,"")</f>
        <v>#REF!</v>
      </c>
      <c r="C277" s="167" t="e">
        <f>IF(#REF!="","",COUNTIF(#REF!,#REF!))</f>
        <v>#REF!</v>
      </c>
      <c r="D277" s="167" t="e">
        <f>IF(#REF!="","",IF(#REF!=#REF!,"",IF(OR(#REF!=#REF!,#REF!=#REF!,#REF!=#REF!),COUNTIFS(ORÇAMENTO!C$8:$C277,ORÇAMENTO!C277,ORÇAMENTO!#REF!,#REF!),COUNTIFS(ORÇAMENTO!$C$8:$C277,ORÇAMENTO!C277,ORÇAMENTO!#REF!,#REF!))))</f>
        <v>#REF!</v>
      </c>
      <c r="E277" s="174" t="s">
        <v>1173</v>
      </c>
      <c r="F277" s="25" t="s">
        <v>1637</v>
      </c>
      <c r="G277" s="24" t="s">
        <v>17</v>
      </c>
      <c r="H277" s="24" t="s">
        <v>563</v>
      </c>
      <c r="I277" s="26" t="s">
        <v>19</v>
      </c>
      <c r="J277" s="25">
        <v>1</v>
      </c>
      <c r="K277" s="27"/>
      <c r="L277" s="202"/>
      <c r="M277" s="27"/>
      <c r="N277" s="23" t="str">
        <f>IFERROR(IF(M277="","",M277/SUMIF(#REF!,"TOTAL",M:M)),"")</f>
        <v/>
      </c>
    </row>
    <row r="278" spans="1:14" ht="35.25" customHeight="1" x14ac:dyDescent="0.2">
      <c r="B278" s="171" t="e">
        <f>IF(#REF!=#REF!,M278,"")</f>
        <v>#REF!</v>
      </c>
      <c r="C278" s="167" t="e">
        <f>IF(#REF!="","",COUNTIF(#REF!,#REF!))</f>
        <v>#REF!</v>
      </c>
      <c r="D278" s="167" t="e">
        <f>IF(#REF!="","",IF(#REF!=#REF!,"",IF(OR(#REF!=#REF!,#REF!=#REF!,#REF!=#REF!),COUNTIFS(ORÇAMENTO!C$8:$C278,ORÇAMENTO!C278,ORÇAMENTO!#REF!,#REF!),COUNTIFS(ORÇAMENTO!$C$8:$C278,ORÇAMENTO!C278,ORÇAMENTO!#REF!,#REF!))))</f>
        <v>#REF!</v>
      </c>
      <c r="E278" s="174" t="s">
        <v>1174</v>
      </c>
      <c r="F278" s="25" t="s">
        <v>596</v>
      </c>
      <c r="G278" s="24" t="s">
        <v>15</v>
      </c>
      <c r="H278" s="24" t="s">
        <v>597</v>
      </c>
      <c r="I278" s="26" t="s">
        <v>19</v>
      </c>
      <c r="J278" s="25">
        <v>1</v>
      </c>
      <c r="K278" s="27"/>
      <c r="L278" s="202"/>
      <c r="M278" s="27"/>
      <c r="N278" s="23" t="str">
        <f>IFERROR(IF(M278="","",M278/SUMIF(#REF!,"TOTAL",M:M)),"")</f>
        <v/>
      </c>
    </row>
    <row r="279" spans="1:14" ht="30" x14ac:dyDescent="0.2">
      <c r="B279" s="171" t="e">
        <f>IF(#REF!=#REF!,M279,"")</f>
        <v>#REF!</v>
      </c>
      <c r="C279" s="167" t="e">
        <f>IF(#REF!="","",COUNTIF(#REF!,#REF!))</f>
        <v>#REF!</v>
      </c>
      <c r="D279" s="167" t="e">
        <f>IF(#REF!="","",IF(#REF!=#REF!,"",IF(OR(#REF!=#REF!,#REF!=#REF!,#REF!=#REF!),COUNTIFS(ORÇAMENTO!C$8:$C279,ORÇAMENTO!C279,ORÇAMENTO!#REF!,#REF!),COUNTIFS(ORÇAMENTO!$C$8:$C279,ORÇAMENTO!C279,ORÇAMENTO!#REF!,#REF!))))</f>
        <v>#REF!</v>
      </c>
      <c r="E279" s="174" t="s">
        <v>1175</v>
      </c>
      <c r="F279" s="25" t="s">
        <v>1638</v>
      </c>
      <c r="G279" s="24" t="s">
        <v>17</v>
      </c>
      <c r="H279" s="24" t="s">
        <v>598</v>
      </c>
      <c r="I279" s="26" t="s">
        <v>19</v>
      </c>
      <c r="J279" s="25">
        <v>12</v>
      </c>
      <c r="K279" s="27"/>
      <c r="L279" s="202"/>
      <c r="M279" s="27"/>
      <c r="N279" s="23" t="str">
        <f>IFERROR(IF(M279="","",M279/SUMIF(#REF!,"TOTAL",M:M)),"")</f>
        <v/>
      </c>
    </row>
    <row r="280" spans="1:14" ht="36" customHeight="1" x14ac:dyDescent="0.2">
      <c r="B280" s="171" t="e">
        <f>IF(#REF!=#REF!,M280,"")</f>
        <v>#REF!</v>
      </c>
      <c r="C280" s="167" t="e">
        <f>IF(#REF!="","",COUNTIF(#REF!,#REF!))</f>
        <v>#REF!</v>
      </c>
      <c r="D280" s="167" t="e">
        <f>IF(#REF!="","",IF(#REF!=#REF!,"",IF(OR(#REF!=#REF!,#REF!=#REF!,#REF!=#REF!),COUNTIFS(ORÇAMENTO!C$8:$C280,ORÇAMENTO!C280,ORÇAMENTO!#REF!,#REF!),COUNTIFS(ORÇAMENTO!$C$8:$C280,ORÇAMENTO!C280,ORÇAMENTO!#REF!,#REF!))))</f>
        <v>#REF!</v>
      </c>
      <c r="E280" s="174" t="s">
        <v>1176</v>
      </c>
      <c r="F280" s="25" t="s">
        <v>599</v>
      </c>
      <c r="G280" s="24" t="s">
        <v>15</v>
      </c>
      <c r="H280" s="24" t="s">
        <v>600</v>
      </c>
      <c r="I280" s="26" t="s">
        <v>19</v>
      </c>
      <c r="J280" s="25">
        <v>2</v>
      </c>
      <c r="K280" s="27"/>
      <c r="L280" s="202"/>
      <c r="M280" s="27"/>
      <c r="N280" s="23" t="str">
        <f>IFERROR(IF(M280="","",M280/SUMIF(#REF!,"TOTAL",M:M)),"")</f>
        <v/>
      </c>
    </row>
    <row r="281" spans="1:14" ht="36" customHeight="1" x14ac:dyDescent="0.2">
      <c r="B281" s="171" t="e">
        <f>IF(#REF!=#REF!,M281,"")</f>
        <v>#REF!</v>
      </c>
      <c r="C281" s="167" t="e">
        <f>IF(#REF!="","",COUNTIF(#REF!,#REF!))</f>
        <v>#REF!</v>
      </c>
      <c r="D281" s="167" t="e">
        <f>IF(#REF!="","",IF(#REF!=#REF!,"",IF(OR(#REF!=#REF!,#REF!=#REF!,#REF!=#REF!),COUNTIFS(ORÇAMENTO!C$8:$C281,ORÇAMENTO!C281,ORÇAMENTO!#REF!,#REF!),COUNTIFS(ORÇAMENTO!$C$8:$C281,ORÇAMENTO!C281,ORÇAMENTO!#REF!,#REF!))))</f>
        <v>#REF!</v>
      </c>
      <c r="E281" s="174" t="s">
        <v>1177</v>
      </c>
      <c r="F281" s="25" t="s">
        <v>601</v>
      </c>
      <c r="G281" s="24" t="s">
        <v>15</v>
      </c>
      <c r="H281" s="24" t="s">
        <v>602</v>
      </c>
      <c r="I281" s="26" t="s">
        <v>19</v>
      </c>
      <c r="J281" s="25">
        <v>9</v>
      </c>
      <c r="K281" s="27"/>
      <c r="L281" s="202"/>
      <c r="M281" s="27"/>
      <c r="N281" s="23" t="str">
        <f>IFERROR(IF(M281="","",M281/SUMIF(#REF!,"TOTAL",M:M)),"")</f>
        <v/>
      </c>
    </row>
    <row r="282" spans="1:14" ht="36" customHeight="1" x14ac:dyDescent="0.2">
      <c r="B282" s="171" t="e">
        <f>IF(#REF!=#REF!,M282,"")</f>
        <v>#REF!</v>
      </c>
      <c r="C282" s="167" t="e">
        <f>IF(#REF!="","",COUNTIF(#REF!,#REF!))</f>
        <v>#REF!</v>
      </c>
      <c r="D282" s="167" t="e">
        <f>IF(#REF!="","",IF(#REF!=#REF!,"",IF(OR(#REF!=#REF!,#REF!=#REF!,#REF!=#REF!),COUNTIFS(ORÇAMENTO!C$8:$C282,ORÇAMENTO!C282,ORÇAMENTO!#REF!,#REF!),COUNTIFS(ORÇAMENTO!$C$8:$C282,ORÇAMENTO!C282,ORÇAMENTO!#REF!,#REF!))))</f>
        <v>#REF!</v>
      </c>
      <c r="E282" s="174" t="s">
        <v>1178</v>
      </c>
      <c r="F282" s="25" t="s">
        <v>1639</v>
      </c>
      <c r="G282" s="24" t="s">
        <v>17</v>
      </c>
      <c r="H282" s="24" t="s">
        <v>603</v>
      </c>
      <c r="I282" s="26" t="s">
        <v>19</v>
      </c>
      <c r="J282" s="25">
        <v>4</v>
      </c>
      <c r="K282" s="27"/>
      <c r="L282" s="202"/>
      <c r="M282" s="27"/>
      <c r="N282" s="23" t="str">
        <f>IFERROR(IF(M282="","",M282/SUMIF(#REF!,"TOTAL",M:M)),"")</f>
        <v/>
      </c>
    </row>
    <row r="283" spans="1:14" s="161" customFormat="1" ht="30" x14ac:dyDescent="0.2">
      <c r="B283" s="171" t="e">
        <f>IF(#REF!=#REF!,M283,"")</f>
        <v>#REF!</v>
      </c>
      <c r="C283" s="167" t="e">
        <f>IF(#REF!="","",COUNTIF(#REF!,#REF!))</f>
        <v>#REF!</v>
      </c>
      <c r="D283" s="167" t="e">
        <f>IF(#REF!="","",IF(#REF!=#REF!,"",IF(OR(#REF!=#REF!,#REF!=#REF!,#REF!=#REF!),COUNTIFS(ORÇAMENTO!C$8:$C283,ORÇAMENTO!C283,ORÇAMENTO!#REF!,#REF!),COUNTIFS(ORÇAMENTO!$C$8:$C283,ORÇAMENTO!C283,ORÇAMENTO!#REF!,#REF!))))</f>
        <v>#REF!</v>
      </c>
      <c r="E283" s="174" t="s">
        <v>1179</v>
      </c>
      <c r="F283" s="25" t="s">
        <v>604</v>
      </c>
      <c r="G283" s="24" t="s">
        <v>15</v>
      </c>
      <c r="H283" s="24" t="s">
        <v>605</v>
      </c>
      <c r="I283" s="26" t="s">
        <v>19</v>
      </c>
      <c r="J283" s="25">
        <v>101</v>
      </c>
      <c r="K283" s="25"/>
      <c r="L283" s="202"/>
      <c r="M283" s="27"/>
      <c r="N283" s="23" t="str">
        <f>IFERROR(IF(M283="","",M283/SUMIF(#REF!,"TOTAL",M:M)),"")</f>
        <v/>
      </c>
    </row>
    <row r="284" spans="1:14" ht="30" x14ac:dyDescent="0.2">
      <c r="B284" s="171" t="e">
        <f>IF(#REF!=#REF!,M284,"")</f>
        <v>#REF!</v>
      </c>
      <c r="C284" s="167" t="e">
        <f>IF(#REF!="","",COUNTIF(#REF!,#REF!))</f>
        <v>#REF!</v>
      </c>
      <c r="D284" s="167" t="e">
        <f>IF(#REF!="","",IF(#REF!=#REF!,"",IF(OR(#REF!=#REF!,#REF!=#REF!,#REF!=#REF!),COUNTIFS(ORÇAMENTO!C$8:$C284,ORÇAMENTO!C284,ORÇAMENTO!#REF!,#REF!),COUNTIFS(ORÇAMENTO!$C$8:$C284,ORÇAMENTO!C284,ORÇAMENTO!#REF!,#REF!))))</f>
        <v>#REF!</v>
      </c>
      <c r="E284" s="174" t="s">
        <v>1180</v>
      </c>
      <c r="F284" s="25" t="s">
        <v>606</v>
      </c>
      <c r="G284" s="24" t="s">
        <v>15</v>
      </c>
      <c r="H284" s="24" t="s">
        <v>607</v>
      </c>
      <c r="I284" s="26" t="s">
        <v>19</v>
      </c>
      <c r="J284" s="25">
        <v>7</v>
      </c>
      <c r="K284" s="27"/>
      <c r="L284" s="202"/>
      <c r="M284" s="27"/>
      <c r="N284" s="23" t="str">
        <f>IFERROR(IF(M284="","",M284/SUMIF(#REF!,"TOTAL",M:M)),"")</f>
        <v/>
      </c>
    </row>
    <row r="285" spans="1:14" ht="30" x14ac:dyDescent="0.2">
      <c r="B285" s="171" t="e">
        <f>IF(#REF!=#REF!,M285,"")</f>
        <v>#REF!</v>
      </c>
      <c r="C285" s="167" t="e">
        <f>IF(#REF!="","",COUNTIF(#REF!,#REF!))</f>
        <v>#REF!</v>
      </c>
      <c r="D285" s="167" t="e">
        <f>IF(#REF!="","",IF(#REF!=#REF!,"",IF(OR(#REF!=#REF!,#REF!=#REF!,#REF!=#REF!),COUNTIFS(ORÇAMENTO!C$8:$C285,ORÇAMENTO!C285,ORÇAMENTO!#REF!,#REF!),COUNTIFS(ORÇAMENTO!$C$8:$C285,ORÇAMENTO!C285,ORÇAMENTO!#REF!,#REF!))))</f>
        <v>#REF!</v>
      </c>
      <c r="E285" s="174" t="s">
        <v>1181</v>
      </c>
      <c r="F285" s="25" t="s">
        <v>608</v>
      </c>
      <c r="G285" s="24" t="s">
        <v>15</v>
      </c>
      <c r="H285" s="24" t="s">
        <v>609</v>
      </c>
      <c r="I285" s="26" t="s">
        <v>19</v>
      </c>
      <c r="J285" s="25">
        <v>55</v>
      </c>
      <c r="K285" s="27"/>
      <c r="L285" s="202"/>
      <c r="M285" s="27"/>
      <c r="N285" s="23" t="str">
        <f>IFERROR(IF(M285="","",M285/SUMIF(#REF!,"TOTAL",M:M)),"")</f>
        <v/>
      </c>
    </row>
    <row r="286" spans="1:14" ht="24" customHeight="1" x14ac:dyDescent="0.2">
      <c r="B286" s="171" t="e">
        <f>IF(#REF!=#REF!,M286,"")</f>
        <v>#REF!</v>
      </c>
      <c r="C286" s="167" t="e">
        <f>IF(#REF!="","",COUNTIF(#REF!,#REF!))</f>
        <v>#REF!</v>
      </c>
      <c r="D286" s="167" t="e">
        <f>IF(#REF!="","",IF(#REF!=#REF!,"",IF(OR(#REF!=#REF!,#REF!=#REF!,#REF!=#REF!),COUNTIFS(ORÇAMENTO!C$8:$C286,ORÇAMENTO!C286,ORÇAMENTO!#REF!,#REF!),COUNTIFS(ORÇAMENTO!$C$8:$C286,ORÇAMENTO!C286,ORÇAMENTO!#REF!,#REF!))))</f>
        <v>#REF!</v>
      </c>
      <c r="E286" s="174" t="s">
        <v>1182</v>
      </c>
      <c r="F286" s="25" t="s">
        <v>610</v>
      </c>
      <c r="G286" s="24" t="s">
        <v>15</v>
      </c>
      <c r="H286" s="24" t="s">
        <v>611</v>
      </c>
      <c r="I286" s="26" t="s">
        <v>19</v>
      </c>
      <c r="J286" s="25">
        <v>3</v>
      </c>
      <c r="K286" s="27"/>
      <c r="L286" s="202"/>
      <c r="M286" s="27"/>
      <c r="N286" s="23" t="str">
        <f>IFERROR(IF(M286="","",M286/SUMIF(#REF!,"TOTAL",M:M)),"")</f>
        <v/>
      </c>
    </row>
    <row r="287" spans="1:14" ht="30" x14ac:dyDescent="0.2">
      <c r="B287" s="171" t="e">
        <f>IF(#REF!=#REF!,M287,"")</f>
        <v>#REF!</v>
      </c>
      <c r="C287" s="167" t="e">
        <f>IF(#REF!="","",COUNTIF(#REF!,#REF!))</f>
        <v>#REF!</v>
      </c>
      <c r="D287" s="167" t="e">
        <f>IF(#REF!="","",IF(#REF!=#REF!,"",IF(OR(#REF!=#REF!,#REF!=#REF!,#REF!=#REF!),COUNTIFS(ORÇAMENTO!C$8:$C287,ORÇAMENTO!C287,ORÇAMENTO!#REF!,#REF!),COUNTIFS(ORÇAMENTO!$C$8:$C287,ORÇAMENTO!C287,ORÇAMENTO!#REF!,#REF!))))</f>
        <v>#REF!</v>
      </c>
      <c r="E287" s="174" t="s">
        <v>1183</v>
      </c>
      <c r="F287" s="25" t="s">
        <v>564</v>
      </c>
      <c r="G287" s="24" t="s">
        <v>15</v>
      </c>
      <c r="H287" s="24" t="s">
        <v>565</v>
      </c>
      <c r="I287" s="26" t="s">
        <v>19</v>
      </c>
      <c r="J287" s="25">
        <v>3</v>
      </c>
      <c r="K287" s="27"/>
      <c r="L287" s="202"/>
      <c r="M287" s="27"/>
      <c r="N287" s="23" t="str">
        <f>IFERROR(IF(M287="","",M287/SUMIF(#REF!,"TOTAL",M:M)),"")</f>
        <v/>
      </c>
    </row>
    <row r="288" spans="1:14" ht="33.75" customHeight="1" x14ac:dyDescent="0.2">
      <c r="B288" s="171" t="e">
        <f>IF(#REF!=#REF!,M288,"")</f>
        <v>#REF!</v>
      </c>
      <c r="C288" s="167" t="e">
        <f>IF(#REF!="","",COUNTIF(#REF!,#REF!))</f>
        <v>#REF!</v>
      </c>
      <c r="D288" s="167" t="e">
        <f>IF(#REF!="","",IF(#REF!=#REF!,"",IF(OR(#REF!=#REF!,#REF!=#REF!,#REF!=#REF!),COUNTIFS(ORÇAMENTO!C$8:$C288,ORÇAMENTO!C288,ORÇAMENTO!#REF!,#REF!),COUNTIFS(ORÇAMENTO!$C$8:$C288,ORÇAMENTO!C288,ORÇAMENTO!#REF!,#REF!))))</f>
        <v>#REF!</v>
      </c>
      <c r="E288" s="174" t="s">
        <v>1184</v>
      </c>
      <c r="F288" s="25" t="s">
        <v>213</v>
      </c>
      <c r="G288" s="24" t="s">
        <v>15</v>
      </c>
      <c r="H288" s="24" t="s">
        <v>214</v>
      </c>
      <c r="I288" s="26" t="s">
        <v>19</v>
      </c>
      <c r="J288" s="25">
        <v>7</v>
      </c>
      <c r="K288" s="27"/>
      <c r="L288" s="202"/>
      <c r="M288" s="27"/>
      <c r="N288" s="23" t="str">
        <f>IFERROR(IF(M288="","",M288/SUMIF(#REF!,"TOTAL",M:M)),"")</f>
        <v/>
      </c>
    </row>
    <row r="289" spans="1:14" ht="30" x14ac:dyDescent="0.2">
      <c r="B289" s="171" t="e">
        <f>IF(#REF!=#REF!,M289,"")</f>
        <v>#REF!</v>
      </c>
      <c r="C289" s="167" t="e">
        <f>IF(#REF!="","",COUNTIF(#REF!,#REF!))</f>
        <v>#REF!</v>
      </c>
      <c r="D289" s="167" t="e">
        <f>IF(#REF!="","",IF(#REF!=#REF!,"",IF(OR(#REF!=#REF!,#REF!=#REF!,#REF!=#REF!),COUNTIFS(ORÇAMENTO!C$8:$C289,ORÇAMENTO!C289,ORÇAMENTO!#REF!,#REF!),COUNTIFS(ORÇAMENTO!$C$8:$C289,ORÇAMENTO!C289,ORÇAMENTO!#REF!,#REF!))))</f>
        <v>#REF!</v>
      </c>
      <c r="E289" s="174" t="s">
        <v>1185</v>
      </c>
      <c r="F289" s="25" t="s">
        <v>612</v>
      </c>
      <c r="G289" s="24" t="s">
        <v>15</v>
      </c>
      <c r="H289" s="24" t="s">
        <v>613</v>
      </c>
      <c r="I289" s="26" t="s">
        <v>19</v>
      </c>
      <c r="J289" s="25">
        <v>2</v>
      </c>
      <c r="K289" s="27"/>
      <c r="L289" s="202"/>
      <c r="M289" s="27"/>
      <c r="N289" s="23" t="str">
        <f>IFERROR(IF(M289="","",M289/SUMIF(#REF!,"TOTAL",M:M)),"")</f>
        <v/>
      </c>
    </row>
    <row r="290" spans="1:14" ht="30" x14ac:dyDescent="0.2">
      <c r="B290" s="171" t="e">
        <f>IF(#REF!=#REF!,M290,"")</f>
        <v>#REF!</v>
      </c>
      <c r="C290" s="167" t="e">
        <f>IF(#REF!="","",COUNTIF(#REF!,#REF!))</f>
        <v>#REF!</v>
      </c>
      <c r="D290" s="167" t="e">
        <f>IF(#REF!="","",IF(#REF!=#REF!,"",IF(OR(#REF!=#REF!,#REF!=#REF!,#REF!=#REF!),COUNTIFS(ORÇAMENTO!C$8:$C290,ORÇAMENTO!C290,ORÇAMENTO!#REF!,#REF!),COUNTIFS(ORÇAMENTO!$C$8:$C290,ORÇAMENTO!C290,ORÇAMENTO!#REF!,#REF!))))</f>
        <v>#REF!</v>
      </c>
      <c r="E290" s="174" t="s">
        <v>1186</v>
      </c>
      <c r="F290" s="25" t="s">
        <v>614</v>
      </c>
      <c r="G290" s="24" t="s">
        <v>15</v>
      </c>
      <c r="H290" s="24" t="s">
        <v>615</v>
      </c>
      <c r="I290" s="26" t="s">
        <v>19</v>
      </c>
      <c r="J290" s="25">
        <v>16</v>
      </c>
      <c r="K290" s="27"/>
      <c r="L290" s="202"/>
      <c r="M290" s="27"/>
      <c r="N290" s="23" t="str">
        <f>IFERROR(IF(M290="","",M290/SUMIF(#REF!,"TOTAL",M:M)),"")</f>
        <v/>
      </c>
    </row>
    <row r="291" spans="1:14" ht="30" customHeight="1" x14ac:dyDescent="0.2">
      <c r="B291" s="171" t="e">
        <f>IF(#REF!=#REF!,M291,"")</f>
        <v>#REF!</v>
      </c>
      <c r="C291" s="167" t="e">
        <f>IF(#REF!="","",COUNTIF(#REF!,#REF!))</f>
        <v>#REF!</v>
      </c>
      <c r="D291" s="167" t="e">
        <f>IF(#REF!="","",IF(#REF!=#REF!,"",IF(OR(#REF!=#REF!,#REF!=#REF!,#REF!=#REF!),COUNTIFS(ORÇAMENTO!C$8:$C291,ORÇAMENTO!C291,ORÇAMENTO!#REF!,#REF!),COUNTIFS(ORÇAMENTO!$C$8:$C291,ORÇAMENTO!C291,ORÇAMENTO!#REF!,#REF!))))</f>
        <v>#REF!</v>
      </c>
      <c r="E291" s="174" t="s">
        <v>1187</v>
      </c>
      <c r="F291" s="25" t="s">
        <v>1640</v>
      </c>
      <c r="G291" s="24" t="s">
        <v>17</v>
      </c>
      <c r="H291" s="24" t="s">
        <v>616</v>
      </c>
      <c r="I291" s="26" t="s">
        <v>19</v>
      </c>
      <c r="J291" s="25">
        <v>3</v>
      </c>
      <c r="K291" s="27"/>
      <c r="L291" s="202"/>
      <c r="M291" s="27"/>
      <c r="N291" s="23" t="str">
        <f>IFERROR(IF(M291="","",M291/SUMIF(#REF!,"TOTAL",M:M)),"")</f>
        <v/>
      </c>
    </row>
    <row r="292" spans="1:14" ht="30" x14ac:dyDescent="0.2">
      <c r="B292" s="171" t="e">
        <f>IF(#REF!=#REF!,M292,"")</f>
        <v>#REF!</v>
      </c>
      <c r="C292" s="167" t="e">
        <f>IF(#REF!="","",COUNTIF(#REF!,#REF!))</f>
        <v>#REF!</v>
      </c>
      <c r="D292" s="167" t="e">
        <f>IF(#REF!="","",IF(#REF!=#REF!,"",IF(OR(#REF!=#REF!,#REF!=#REF!,#REF!=#REF!),COUNTIFS(ORÇAMENTO!C$8:$C292,ORÇAMENTO!C292,ORÇAMENTO!#REF!,#REF!),COUNTIFS(ORÇAMENTO!$C$8:$C292,ORÇAMENTO!C292,ORÇAMENTO!#REF!,#REF!))))</f>
        <v>#REF!</v>
      </c>
      <c r="E292" s="174" t="s">
        <v>1188</v>
      </c>
      <c r="F292" s="25" t="s">
        <v>1641</v>
      </c>
      <c r="G292" s="24" t="s">
        <v>17</v>
      </c>
      <c r="H292" s="24" t="s">
        <v>617</v>
      </c>
      <c r="I292" s="26" t="s">
        <v>19</v>
      </c>
      <c r="J292" s="25">
        <v>1</v>
      </c>
      <c r="K292" s="27"/>
      <c r="L292" s="202"/>
      <c r="M292" s="27"/>
      <c r="N292" s="23" t="str">
        <f>IFERROR(IF(M292="","",M292/SUMIF(#REF!,"TOTAL",M:M)),"")</f>
        <v/>
      </c>
    </row>
    <row r="293" spans="1:14" ht="33.75" customHeight="1" x14ac:dyDescent="0.2">
      <c r="B293" s="171" t="e">
        <f>IF(#REF!=#REF!,M293,"")</f>
        <v>#REF!</v>
      </c>
      <c r="C293" s="167" t="e">
        <f>IF(#REF!="","",COUNTIF(#REF!,#REF!))</f>
        <v>#REF!</v>
      </c>
      <c r="D293" s="167" t="e">
        <f>IF(#REF!="","",IF(#REF!=#REF!,"",IF(OR(#REF!=#REF!,#REF!=#REF!,#REF!=#REF!),COUNTIFS(ORÇAMENTO!C$8:$C293,ORÇAMENTO!C293,ORÇAMENTO!#REF!,#REF!),COUNTIFS(ORÇAMENTO!$C$8:$C293,ORÇAMENTO!C293,ORÇAMENTO!#REF!,#REF!))))</f>
        <v>#REF!</v>
      </c>
      <c r="E293" s="174" t="s">
        <v>1189</v>
      </c>
      <c r="F293" s="25" t="s">
        <v>618</v>
      </c>
      <c r="G293" s="24" t="s">
        <v>15</v>
      </c>
      <c r="H293" s="24" t="s">
        <v>619</v>
      </c>
      <c r="I293" s="26" t="s">
        <v>19</v>
      </c>
      <c r="J293" s="25">
        <v>3</v>
      </c>
      <c r="K293" s="27"/>
      <c r="L293" s="202"/>
      <c r="M293" s="27"/>
      <c r="N293" s="23" t="str">
        <f>IFERROR(IF(M293="","",M293/SUMIF(#REF!,"TOTAL",M:M)),"")</f>
        <v/>
      </c>
    </row>
    <row r="294" spans="1:14" ht="24" customHeight="1" x14ac:dyDescent="0.2">
      <c r="B294" s="171" t="e">
        <f>IF(#REF!=#REF!,M294,"")</f>
        <v>#REF!</v>
      </c>
      <c r="C294" s="167" t="e">
        <f>IF(#REF!="","",COUNTIF(#REF!,#REF!))</f>
        <v>#REF!</v>
      </c>
      <c r="D294" s="167" t="e">
        <f>IF(#REF!="","",IF(#REF!=#REF!,"",IF(OR(#REF!=#REF!,#REF!=#REF!,#REF!=#REF!),COUNTIFS(ORÇAMENTO!C$8:$C294,ORÇAMENTO!C294,ORÇAMENTO!#REF!,#REF!),COUNTIFS(ORÇAMENTO!$C$8:$C294,ORÇAMENTO!C294,ORÇAMENTO!#REF!,#REF!))))</f>
        <v>#REF!</v>
      </c>
      <c r="E294" s="174" t="s">
        <v>1190</v>
      </c>
      <c r="F294" s="25" t="s">
        <v>1635</v>
      </c>
      <c r="G294" s="24" t="s">
        <v>17</v>
      </c>
      <c r="H294" s="24" t="s">
        <v>796</v>
      </c>
      <c r="I294" s="26" t="s">
        <v>19</v>
      </c>
      <c r="J294" s="25">
        <v>4</v>
      </c>
      <c r="K294" s="27"/>
      <c r="L294" s="202"/>
      <c r="M294" s="27"/>
      <c r="N294" s="23" t="str">
        <f>IFERROR(IF(M294="","",M294/SUMIF(#REF!,"TOTAL",M:M)),"")</f>
        <v/>
      </c>
    </row>
    <row r="295" spans="1:14" ht="30.75" customHeight="1" x14ac:dyDescent="0.2">
      <c r="B295" s="171" t="e">
        <f>IF(#REF!=#REF!,M295,"")</f>
        <v>#REF!</v>
      </c>
      <c r="C295" s="167" t="e">
        <f>IF(#REF!="","",COUNTIF(#REF!,#REF!))</f>
        <v>#REF!</v>
      </c>
      <c r="D295" s="167" t="e">
        <f>IF(#REF!="","",IF(#REF!=#REF!,"",IF(OR(#REF!=#REF!,#REF!=#REF!,#REF!=#REF!),COUNTIFS(ORÇAMENTO!C$8:$C295,ORÇAMENTO!C295,ORÇAMENTO!#REF!,#REF!),COUNTIFS(ORÇAMENTO!$C$8:$C295,ORÇAMENTO!C295,ORÇAMENTO!#REF!,#REF!))))</f>
        <v>#REF!</v>
      </c>
      <c r="E295" s="174" t="s">
        <v>1191</v>
      </c>
      <c r="F295" s="25" t="s">
        <v>620</v>
      </c>
      <c r="G295" s="24" t="s">
        <v>15</v>
      </c>
      <c r="H295" s="24" t="s">
        <v>621</v>
      </c>
      <c r="I295" s="26" t="s">
        <v>30</v>
      </c>
      <c r="J295" s="25">
        <v>54</v>
      </c>
      <c r="K295" s="27"/>
      <c r="L295" s="202"/>
      <c r="M295" s="27"/>
      <c r="N295" s="23" t="str">
        <f>IFERROR(IF(M295="","",M295/SUMIF(#REF!,"TOTAL",M:M)),"")</f>
        <v/>
      </c>
    </row>
    <row r="296" spans="1:14" s="161" customFormat="1" ht="37.5" customHeight="1" x14ac:dyDescent="0.2">
      <c r="B296" s="171" t="e">
        <f>IF(#REF!=#REF!,M296,"")</f>
        <v>#REF!</v>
      </c>
      <c r="C296" s="167" t="e">
        <f>IF(#REF!="","",COUNTIF(#REF!,#REF!))</f>
        <v>#REF!</v>
      </c>
      <c r="D296" s="167" t="e">
        <f>IF(#REF!="","",IF(#REF!=#REF!,"",IF(OR(#REF!=#REF!,#REF!=#REF!,#REF!=#REF!),COUNTIFS(ORÇAMENTO!C$8:$C296,ORÇAMENTO!C296,ORÇAMENTO!#REF!,#REF!),COUNTIFS(ORÇAMENTO!$C$8:$C296,ORÇAMENTO!C296,ORÇAMENTO!#REF!,#REF!))))</f>
        <v>#REF!</v>
      </c>
      <c r="E296" s="174" t="s">
        <v>1192</v>
      </c>
      <c r="F296" s="25" t="s">
        <v>202</v>
      </c>
      <c r="G296" s="24" t="s">
        <v>15</v>
      </c>
      <c r="H296" s="24" t="s">
        <v>203</v>
      </c>
      <c r="I296" s="26" t="s">
        <v>19</v>
      </c>
      <c r="J296" s="25">
        <v>1</v>
      </c>
      <c r="K296" s="25"/>
      <c r="L296" s="202"/>
      <c r="M296" s="27"/>
      <c r="N296" s="23" t="str">
        <f>IFERROR(IF(M296="","",M296/SUMIF(#REF!,"TOTAL",M:M)),"")</f>
        <v/>
      </c>
    </row>
    <row r="297" spans="1:14" ht="33.75" customHeight="1" x14ac:dyDescent="0.2">
      <c r="B297" s="171" t="e">
        <f>IF(#REF!=#REF!,M297,"")</f>
        <v>#REF!</v>
      </c>
      <c r="C297" s="167" t="e">
        <f>IF(#REF!="","",COUNTIF(#REF!,#REF!))</f>
        <v>#REF!</v>
      </c>
      <c r="D297" s="167" t="e">
        <f>IF(#REF!="","",IF(#REF!=#REF!,"",IF(OR(#REF!=#REF!,#REF!=#REF!,#REF!=#REF!),COUNTIFS(ORÇAMENTO!C$8:$C297,ORÇAMENTO!C297,ORÇAMENTO!#REF!,#REF!),COUNTIFS(ORÇAMENTO!$C$8:$C297,ORÇAMENTO!C297,ORÇAMENTO!#REF!,#REF!))))</f>
        <v>#REF!</v>
      </c>
      <c r="E297" s="174" t="s">
        <v>1193</v>
      </c>
      <c r="F297" s="25" t="s">
        <v>622</v>
      </c>
      <c r="G297" s="24" t="s">
        <v>15</v>
      </c>
      <c r="H297" s="24" t="s">
        <v>623</v>
      </c>
      <c r="I297" s="26" t="s">
        <v>19</v>
      </c>
      <c r="J297" s="25">
        <v>10</v>
      </c>
      <c r="K297" s="27"/>
      <c r="L297" s="202"/>
      <c r="M297" s="27"/>
      <c r="N297" s="23" t="str">
        <f>IFERROR(IF(M297="","",M297/SUMIF(#REF!,"TOTAL",M:M)),"")</f>
        <v/>
      </c>
    </row>
    <row r="298" spans="1:14" s="160" customFormat="1" ht="24" customHeight="1" x14ac:dyDescent="0.25">
      <c r="B298" s="227" t="e">
        <f>IF(#REF!=#REF!,M298,"")</f>
        <v>#REF!</v>
      </c>
      <c r="C298" s="228" t="e">
        <f>IF(#REF!="","",COUNTIF(#REF!,#REF!))</f>
        <v>#REF!</v>
      </c>
      <c r="D298" s="228" t="e">
        <f>IF(#REF!="","",IF(#REF!=#REF!,"",IF(OR(#REF!=#REF!,#REF!=#REF!,#REF!=#REF!),COUNTIFS(ORÇAMENTO!C$8:$C298,ORÇAMENTO!C298,ORÇAMENTO!#REF!,#REF!),COUNTIFS(ORÇAMENTO!$C$8:$C298,ORÇAMENTO!C298,ORÇAMENTO!#REF!,#REF!))))</f>
        <v>#REF!</v>
      </c>
      <c r="E298" s="173" t="s">
        <v>1194</v>
      </c>
      <c r="F298" s="21"/>
      <c r="G298" s="20"/>
      <c r="H298" s="20" t="s">
        <v>225</v>
      </c>
      <c r="I298" s="159"/>
      <c r="J298" s="21"/>
      <c r="K298" s="22"/>
      <c r="L298" s="204"/>
      <c r="M298" s="22"/>
      <c r="N298" s="23" t="str">
        <f>IFERROR(IF(M298="","",M298/SUMIF(#REF!,"TOTAL",M:M)),"")</f>
        <v/>
      </c>
    </row>
    <row r="299" spans="1:14" s="6" customFormat="1" ht="37.5" customHeight="1" x14ac:dyDescent="0.2">
      <c r="A299" s="165"/>
      <c r="B299" s="171" t="e">
        <f>IF(#REF!=#REF!,M299,"")</f>
        <v>#REF!</v>
      </c>
      <c r="C299" s="167" t="e">
        <f>IF(#REF!="","",COUNTIF(#REF!,#REF!))</f>
        <v>#REF!</v>
      </c>
      <c r="D299" s="167" t="e">
        <f>IF(#REF!="","",IF(#REF!=#REF!,"",IF(OR(#REF!=#REF!,#REF!=#REF!,#REF!=#REF!),COUNTIFS(ORÇAMENTO!C$8:$C299,ORÇAMENTO!C299,ORÇAMENTO!#REF!,#REF!),COUNTIFS(ORÇAMENTO!$C$8:$C299,ORÇAMENTO!C299,ORÇAMENTO!#REF!,#REF!))))</f>
        <v>#REF!</v>
      </c>
      <c r="E299" s="174" t="s">
        <v>1195</v>
      </c>
      <c r="F299" s="25" t="s">
        <v>624</v>
      </c>
      <c r="G299" s="24" t="s">
        <v>15</v>
      </c>
      <c r="H299" s="24" t="s">
        <v>625</v>
      </c>
      <c r="I299" s="26" t="s">
        <v>30</v>
      </c>
      <c r="J299" s="25">
        <v>130</v>
      </c>
      <c r="K299" s="27"/>
      <c r="L299" s="202"/>
      <c r="M299" s="27"/>
      <c r="N299" s="23" t="str">
        <f>IFERROR(IF(M299="","",M299/SUMIF(#REF!,"TOTAL",M:M)),"")</f>
        <v/>
      </c>
    </row>
    <row r="300" spans="1:14" ht="56.25" customHeight="1" x14ac:dyDescent="0.2">
      <c r="B300" s="171" t="e">
        <f>IF(#REF!=#REF!,M300,"")</f>
        <v>#REF!</v>
      </c>
      <c r="C300" s="167" t="e">
        <f>IF(#REF!="","",COUNTIF(#REF!,#REF!))</f>
        <v>#REF!</v>
      </c>
      <c r="D300" s="167" t="e">
        <f>IF(#REF!="","",IF(#REF!=#REF!,"",IF(OR(#REF!=#REF!,#REF!=#REF!,#REF!=#REF!),COUNTIFS(ORÇAMENTO!C$8:$C300,ORÇAMENTO!C300,ORÇAMENTO!#REF!,#REF!),COUNTIFS(ORÇAMENTO!$C$8:$C300,ORÇAMENTO!C300,ORÇAMENTO!#REF!,#REF!))))</f>
        <v>#REF!</v>
      </c>
      <c r="E300" s="174" t="s">
        <v>1196</v>
      </c>
      <c r="F300" s="25" t="s">
        <v>228</v>
      </c>
      <c r="G300" s="24" t="s">
        <v>15</v>
      </c>
      <c r="H300" s="24" t="s">
        <v>229</v>
      </c>
      <c r="I300" s="26" t="s">
        <v>19</v>
      </c>
      <c r="J300" s="25">
        <v>2</v>
      </c>
      <c r="K300" s="27"/>
      <c r="L300" s="202"/>
      <c r="M300" s="27"/>
      <c r="N300" s="23" t="str">
        <f>IFERROR(IF(M300="","",M300/SUMIF(#REF!,"TOTAL",M:M)),"")</f>
        <v/>
      </c>
    </row>
    <row r="301" spans="1:14" ht="54.75" customHeight="1" x14ac:dyDescent="0.2">
      <c r="B301" s="171" t="e">
        <f>IF(#REF!=#REF!,M301,"")</f>
        <v>#REF!</v>
      </c>
      <c r="C301" s="167" t="e">
        <f>IF(#REF!="","",COUNTIF(#REF!,#REF!))</f>
        <v>#REF!</v>
      </c>
      <c r="D301" s="167" t="e">
        <f>IF(#REF!="","",IF(#REF!=#REF!,"",IF(OR(#REF!=#REF!,#REF!=#REF!,#REF!=#REF!),COUNTIFS(ORÇAMENTO!C$8:$C301,ORÇAMENTO!C301,ORÇAMENTO!#REF!,#REF!),COUNTIFS(ORÇAMENTO!$C$8:$C301,ORÇAMENTO!C301,ORÇAMENTO!#REF!,#REF!))))</f>
        <v>#REF!</v>
      </c>
      <c r="E301" s="174" t="s">
        <v>1197</v>
      </c>
      <c r="F301" s="25" t="s">
        <v>230</v>
      </c>
      <c r="G301" s="24" t="s">
        <v>15</v>
      </c>
      <c r="H301" s="24" t="s">
        <v>231</v>
      </c>
      <c r="I301" s="26" t="s">
        <v>19</v>
      </c>
      <c r="J301" s="25">
        <v>1</v>
      </c>
      <c r="K301" s="27"/>
      <c r="L301" s="202"/>
      <c r="M301" s="27"/>
      <c r="N301" s="23" t="str">
        <f>IFERROR(IF(M301="","",M301/SUMIF(#REF!,"TOTAL",M:M)),"")</f>
        <v/>
      </c>
    </row>
    <row r="302" spans="1:14" ht="47.25" customHeight="1" x14ac:dyDescent="0.2">
      <c r="B302" s="171" t="e">
        <f>IF(#REF!=#REF!,M302,"")</f>
        <v>#REF!</v>
      </c>
      <c r="C302" s="167" t="e">
        <f>IF(#REF!="","",COUNTIF(#REF!,#REF!))</f>
        <v>#REF!</v>
      </c>
      <c r="D302" s="167" t="e">
        <f>IF(#REF!="","",IF(#REF!=#REF!,"",IF(OR(#REF!=#REF!,#REF!=#REF!,#REF!=#REF!),COUNTIFS(ORÇAMENTO!C$8:$C302,ORÇAMENTO!C302,ORÇAMENTO!#REF!,#REF!),COUNTIFS(ORÇAMENTO!$C$8:$C302,ORÇAMENTO!C302,ORÇAMENTO!#REF!,#REF!))))</f>
        <v>#REF!</v>
      </c>
      <c r="E302" s="174" t="s">
        <v>1198</v>
      </c>
      <c r="F302" s="25" t="s">
        <v>232</v>
      </c>
      <c r="G302" s="24" t="s">
        <v>15</v>
      </c>
      <c r="H302" s="24" t="s">
        <v>233</v>
      </c>
      <c r="I302" s="26" t="s">
        <v>19</v>
      </c>
      <c r="J302" s="25">
        <v>3</v>
      </c>
      <c r="K302" s="27"/>
      <c r="L302" s="202"/>
      <c r="M302" s="27"/>
      <c r="N302" s="23" t="str">
        <f>IFERROR(IF(M302="","",M302/SUMIF(#REF!,"TOTAL",M:M)),"")</f>
        <v/>
      </c>
    </row>
    <row r="303" spans="1:14" s="160" customFormat="1" ht="15" x14ac:dyDescent="0.25">
      <c r="B303" s="171" t="e">
        <f>IF(#REF!=#REF!,M303,"")</f>
        <v>#REF!</v>
      </c>
      <c r="C303" s="167" t="e">
        <f>IF(#REF!="","",COUNTIF(#REF!,#REF!))</f>
        <v>#REF!</v>
      </c>
      <c r="D303" s="167" t="e">
        <f>IF(#REF!="","",IF(#REF!=#REF!,"",IF(OR(#REF!=#REF!,#REF!=#REF!,#REF!=#REF!),COUNTIFS(ORÇAMENTO!C$8:$C303,ORÇAMENTO!C303,ORÇAMENTO!#REF!,#REF!),COUNTIFS(ORÇAMENTO!$C$8:$C303,ORÇAMENTO!C303,ORÇAMENTO!#REF!,#REF!))))</f>
        <v>#REF!</v>
      </c>
      <c r="E303" s="174" t="s">
        <v>1199</v>
      </c>
      <c r="F303" s="25" t="s">
        <v>234</v>
      </c>
      <c r="G303" s="24" t="s">
        <v>15</v>
      </c>
      <c r="H303" s="24" t="s">
        <v>235</v>
      </c>
      <c r="I303" s="26" t="s">
        <v>19</v>
      </c>
      <c r="J303" s="25">
        <v>1</v>
      </c>
      <c r="K303" s="27"/>
      <c r="L303" s="202"/>
      <c r="M303" s="27"/>
      <c r="N303" s="23" t="str">
        <f>IFERROR(IF(M303="","",M303/SUMIF(#REF!,"TOTAL",M:M)),"")</f>
        <v/>
      </c>
    </row>
    <row r="304" spans="1:14" ht="30" x14ac:dyDescent="0.2">
      <c r="B304" s="171" t="e">
        <f>IF(#REF!=#REF!,M304,"")</f>
        <v>#REF!</v>
      </c>
      <c r="C304" s="167" t="e">
        <f>IF(#REF!="","",COUNTIF(#REF!,#REF!))</f>
        <v>#REF!</v>
      </c>
      <c r="D304" s="167" t="e">
        <f>IF(#REF!="","",IF(#REF!=#REF!,"",IF(OR(#REF!=#REF!,#REF!=#REF!,#REF!=#REF!),COUNTIFS(ORÇAMENTO!C$8:$C304,ORÇAMENTO!C304,ORÇAMENTO!#REF!,#REF!),COUNTIFS(ORÇAMENTO!$C$8:$C304,ORÇAMENTO!C304,ORÇAMENTO!#REF!,#REF!))))</f>
        <v>#REF!</v>
      </c>
      <c r="E304" s="174" t="s">
        <v>1200</v>
      </c>
      <c r="F304" s="25" t="s">
        <v>236</v>
      </c>
      <c r="G304" s="24" t="s">
        <v>15</v>
      </c>
      <c r="H304" s="24" t="s">
        <v>237</v>
      </c>
      <c r="I304" s="26" t="s">
        <v>19</v>
      </c>
      <c r="J304" s="25">
        <v>2</v>
      </c>
      <c r="K304" s="27"/>
      <c r="L304" s="202"/>
      <c r="M304" s="27"/>
      <c r="N304" s="23" t="str">
        <f>IFERROR(IF(M304="","",M304/SUMIF(#REF!,"TOTAL",M:M)),"")</f>
        <v/>
      </c>
    </row>
    <row r="305" spans="1:14" ht="45" customHeight="1" x14ac:dyDescent="0.2">
      <c r="A305" s="183"/>
      <c r="B305" s="171" t="e">
        <f>IF(#REF!=#REF!,M305,"")</f>
        <v>#REF!</v>
      </c>
      <c r="C305" s="167" t="e">
        <f>IF(#REF!="","",COUNTIF(#REF!,#REF!))</f>
        <v>#REF!</v>
      </c>
      <c r="D305" s="167" t="e">
        <f>IF(#REF!="","",IF(#REF!=#REF!,"",IF(OR(#REF!=#REF!,#REF!=#REF!,#REF!=#REF!),COUNTIFS(ORÇAMENTO!C$8:$C305,ORÇAMENTO!C305,ORÇAMENTO!#REF!,#REF!),COUNTIFS(ORÇAMENTO!$C$8:$C305,ORÇAMENTO!C305,ORÇAMENTO!#REF!,#REF!))))</f>
        <v>#REF!</v>
      </c>
      <c r="E305" s="174" t="s">
        <v>1201</v>
      </c>
      <c r="F305" s="25" t="s">
        <v>238</v>
      </c>
      <c r="G305" s="24" t="s">
        <v>15</v>
      </c>
      <c r="H305" s="24" t="s">
        <v>239</v>
      </c>
      <c r="I305" s="26" t="s">
        <v>19</v>
      </c>
      <c r="J305" s="25">
        <v>2</v>
      </c>
      <c r="K305" s="27"/>
      <c r="L305" s="202"/>
      <c r="M305" s="27"/>
      <c r="N305" s="23" t="str">
        <f>IFERROR(IF(M305="","",M305/SUMIF(#REF!,"TOTAL",M:M)),"")</f>
        <v/>
      </c>
    </row>
    <row r="306" spans="1:14" ht="45" x14ac:dyDescent="0.2">
      <c r="B306" s="171" t="e">
        <f>IF(#REF!=#REF!,M306,"")</f>
        <v>#REF!</v>
      </c>
      <c r="C306" s="167" t="e">
        <f>IF(#REF!="","",COUNTIF(#REF!,#REF!))</f>
        <v>#REF!</v>
      </c>
      <c r="D306" s="167" t="e">
        <f>IF(#REF!="","",IF(#REF!=#REF!,"",IF(OR(#REF!=#REF!,#REF!=#REF!,#REF!=#REF!),COUNTIFS(ORÇAMENTO!C$8:$C306,ORÇAMENTO!C306,ORÇAMENTO!#REF!,#REF!),COUNTIFS(ORÇAMENTO!$C$8:$C306,ORÇAMENTO!C306,ORÇAMENTO!#REF!,#REF!))))</f>
        <v>#REF!</v>
      </c>
      <c r="E306" s="174" t="s">
        <v>1202</v>
      </c>
      <c r="F306" s="25" t="s">
        <v>240</v>
      </c>
      <c r="G306" s="24" t="s">
        <v>15</v>
      </c>
      <c r="H306" s="24" t="s">
        <v>241</v>
      </c>
      <c r="I306" s="26" t="s">
        <v>19</v>
      </c>
      <c r="J306" s="25">
        <v>1</v>
      </c>
      <c r="K306" s="27"/>
      <c r="L306" s="202"/>
      <c r="M306" s="27"/>
      <c r="N306" s="23" t="str">
        <f>IFERROR(IF(M306="","",M306/SUMIF(#REF!,"TOTAL",M:M)),"")</f>
        <v/>
      </c>
    </row>
    <row r="307" spans="1:14" ht="30" x14ac:dyDescent="0.2">
      <c r="B307" s="171" t="e">
        <f>IF(#REF!=#REF!,M307,"")</f>
        <v>#REF!</v>
      </c>
      <c r="C307" s="167" t="e">
        <f>IF(#REF!="","",COUNTIF(#REF!,#REF!))</f>
        <v>#REF!</v>
      </c>
      <c r="D307" s="167" t="e">
        <f>IF(#REF!="","",IF(#REF!=#REF!,"",IF(OR(#REF!=#REF!,#REF!=#REF!,#REF!=#REF!),COUNTIFS(ORÇAMENTO!C$8:$C307,ORÇAMENTO!C307,ORÇAMENTO!#REF!,#REF!),COUNTIFS(ORÇAMENTO!$C$8:$C307,ORÇAMENTO!C307,ORÇAMENTO!#REF!,#REF!))))</f>
        <v>#REF!</v>
      </c>
      <c r="E307" s="174" t="s">
        <v>1203</v>
      </c>
      <c r="F307" s="25" t="s">
        <v>242</v>
      </c>
      <c r="G307" s="24" t="s">
        <v>15</v>
      </c>
      <c r="H307" s="24" t="s">
        <v>243</v>
      </c>
      <c r="I307" s="26" t="s">
        <v>30</v>
      </c>
      <c r="J307" s="25">
        <v>147</v>
      </c>
      <c r="K307" s="27"/>
      <c r="L307" s="202"/>
      <c r="M307" s="27"/>
      <c r="N307" s="23" t="str">
        <f>IFERROR(IF(M307="","",M307/SUMIF(#REF!,"TOTAL",M:M)),"")</f>
        <v/>
      </c>
    </row>
    <row r="308" spans="1:14" ht="30" x14ac:dyDescent="0.2">
      <c r="B308" s="171" t="e">
        <f>IF(#REF!=#REF!,M308,"")</f>
        <v>#REF!</v>
      </c>
      <c r="C308" s="167" t="e">
        <f>IF(#REF!="","",COUNTIF(#REF!,#REF!))</f>
        <v>#REF!</v>
      </c>
      <c r="D308" s="167" t="e">
        <f>IF(#REF!="","",IF(#REF!=#REF!,"",IF(OR(#REF!=#REF!,#REF!=#REF!,#REF!=#REF!),COUNTIFS(ORÇAMENTO!C$8:$C308,ORÇAMENTO!C308,ORÇAMENTO!#REF!,#REF!),COUNTIFS(ORÇAMENTO!$C$8:$C308,ORÇAMENTO!C308,ORÇAMENTO!#REF!,#REF!))))</f>
        <v>#REF!</v>
      </c>
      <c r="E308" s="174" t="s">
        <v>1204</v>
      </c>
      <c r="F308" s="25" t="s">
        <v>244</v>
      </c>
      <c r="G308" s="24" t="s">
        <v>15</v>
      </c>
      <c r="H308" s="24" t="s">
        <v>245</v>
      </c>
      <c r="I308" s="26" t="s">
        <v>19</v>
      </c>
      <c r="J308" s="25">
        <v>2</v>
      </c>
      <c r="K308" s="27"/>
      <c r="L308" s="202"/>
      <c r="M308" s="27"/>
      <c r="N308" s="23" t="str">
        <f>IFERROR(IF(M308="","",M308/SUMIF(#REF!,"TOTAL",M:M)),"")</f>
        <v/>
      </c>
    </row>
    <row r="309" spans="1:14" s="160" customFormat="1" ht="30" x14ac:dyDescent="0.25">
      <c r="B309" s="171" t="e">
        <f>IF(#REF!=#REF!,M309,"")</f>
        <v>#REF!</v>
      </c>
      <c r="C309" s="167" t="e">
        <f>IF(#REF!="","",COUNTIF(#REF!,#REF!))</f>
        <v>#REF!</v>
      </c>
      <c r="D309" s="167" t="e">
        <f>IF(#REF!="","",IF(#REF!=#REF!,"",IF(OR(#REF!=#REF!,#REF!=#REF!,#REF!=#REF!),COUNTIFS(ORÇAMENTO!C$8:$C309,ORÇAMENTO!C309,ORÇAMENTO!#REF!,#REF!),COUNTIFS(ORÇAMENTO!$C$8:$C309,ORÇAMENTO!C309,ORÇAMENTO!#REF!,#REF!))))</f>
        <v>#REF!</v>
      </c>
      <c r="E309" s="174" t="s">
        <v>1205</v>
      </c>
      <c r="F309" s="25" t="s">
        <v>226</v>
      </c>
      <c r="G309" s="24" t="s">
        <v>15</v>
      </c>
      <c r="H309" s="24" t="s">
        <v>227</v>
      </c>
      <c r="I309" s="26" t="s">
        <v>19</v>
      </c>
      <c r="J309" s="25">
        <v>85</v>
      </c>
      <c r="K309" s="27"/>
      <c r="L309" s="202"/>
      <c r="M309" s="27"/>
      <c r="N309" s="23" t="str">
        <f>IFERROR(IF(M309="","",M309/SUMIF(#REF!,"TOTAL",M:M)),"")</f>
        <v/>
      </c>
    </row>
    <row r="310" spans="1:14" ht="45" x14ac:dyDescent="0.2">
      <c r="B310" s="171" t="e">
        <f>IF(#REF!=#REF!,M310,"")</f>
        <v>#REF!</v>
      </c>
      <c r="C310" s="167" t="e">
        <f>IF(#REF!="","",COUNTIF(#REF!,#REF!))</f>
        <v>#REF!</v>
      </c>
      <c r="D310" s="167" t="e">
        <f>IF(#REF!="","",IF(#REF!=#REF!,"",IF(OR(#REF!=#REF!,#REF!=#REF!,#REF!=#REF!),COUNTIFS(ORÇAMENTO!C$8:$C310,ORÇAMENTO!C310,ORÇAMENTO!#REF!,#REF!),COUNTIFS(ORÇAMENTO!$C$8:$C310,ORÇAMENTO!C310,ORÇAMENTO!#REF!,#REF!))))</f>
        <v>#REF!</v>
      </c>
      <c r="E310" s="174" t="s">
        <v>1206</v>
      </c>
      <c r="F310" s="25" t="s">
        <v>626</v>
      </c>
      <c r="G310" s="24" t="s">
        <v>15</v>
      </c>
      <c r="H310" s="24" t="s">
        <v>627</v>
      </c>
      <c r="I310" s="26" t="s">
        <v>19</v>
      </c>
      <c r="J310" s="25">
        <v>5</v>
      </c>
      <c r="K310" s="27"/>
      <c r="L310" s="202"/>
      <c r="M310" s="27"/>
      <c r="N310" s="23" t="str">
        <f>IFERROR(IF(M310="","",M310/SUMIF(#REF!,"TOTAL",M:M)),"")</f>
        <v/>
      </c>
    </row>
    <row r="311" spans="1:14" ht="15" x14ac:dyDescent="0.2">
      <c r="B311" s="171" t="e">
        <f>IF(#REF!=#REF!,M311,"")</f>
        <v>#REF!</v>
      </c>
      <c r="C311" s="167" t="e">
        <f>IF(#REF!="","",COUNTIF(#REF!,#REF!))</f>
        <v>#REF!</v>
      </c>
      <c r="D311" s="167" t="e">
        <f>IF(#REF!="","",IF(#REF!=#REF!,"",IF(OR(#REF!=#REF!,#REF!=#REF!,#REF!=#REF!),COUNTIFS(ORÇAMENTO!C$8:$C311,ORÇAMENTO!C311,ORÇAMENTO!#REF!,#REF!),COUNTIFS(ORÇAMENTO!$C$8:$C311,ORÇAMENTO!C311,ORÇAMENTO!#REF!,#REF!))))</f>
        <v>#REF!</v>
      </c>
      <c r="E311" s="174" t="s">
        <v>1207</v>
      </c>
      <c r="F311" s="25" t="s">
        <v>1642</v>
      </c>
      <c r="G311" s="24" t="s">
        <v>17</v>
      </c>
      <c r="H311" s="24" t="s">
        <v>569</v>
      </c>
      <c r="I311" s="26" t="s">
        <v>19</v>
      </c>
      <c r="J311" s="25">
        <v>9</v>
      </c>
      <c r="K311" s="27"/>
      <c r="L311" s="202"/>
      <c r="M311" s="27"/>
      <c r="N311" s="23" t="str">
        <f>IFERROR(IF(M311="","",M311/SUMIF(#REF!,"TOTAL",M:M)),"")</f>
        <v/>
      </c>
    </row>
    <row r="312" spans="1:14" ht="42" customHeight="1" x14ac:dyDescent="0.2">
      <c r="B312" s="171" t="e">
        <f>IF(#REF!=#REF!,M312,"")</f>
        <v>#REF!</v>
      </c>
      <c r="C312" s="167" t="e">
        <f>IF(#REF!="","",COUNTIF(#REF!,#REF!))</f>
        <v>#REF!</v>
      </c>
      <c r="D312" s="167" t="e">
        <f>IF(#REF!="","",IF(#REF!=#REF!,"",IF(OR(#REF!=#REF!,#REF!=#REF!,#REF!=#REF!),COUNTIFS(ORÇAMENTO!C$8:$C312,ORÇAMENTO!C312,ORÇAMENTO!#REF!,#REF!),COUNTIFS(ORÇAMENTO!$C$8:$C312,ORÇAMENTO!C312,ORÇAMENTO!#REF!,#REF!))))</f>
        <v>#REF!</v>
      </c>
      <c r="E312" s="174" t="s">
        <v>1208</v>
      </c>
      <c r="F312" s="25" t="s">
        <v>209</v>
      </c>
      <c r="G312" s="24" t="s">
        <v>15</v>
      </c>
      <c r="H312" s="24" t="s">
        <v>210</v>
      </c>
      <c r="I312" s="26" t="s">
        <v>19</v>
      </c>
      <c r="J312" s="25">
        <v>29</v>
      </c>
      <c r="K312" s="27"/>
      <c r="L312" s="202"/>
      <c r="M312" s="27"/>
      <c r="N312" s="23" t="str">
        <f>IFERROR(IF(M312="","",M312/SUMIF(#REF!,"TOTAL",M:M)),"")</f>
        <v/>
      </c>
    </row>
    <row r="313" spans="1:14" ht="36" customHeight="1" x14ac:dyDescent="0.2">
      <c r="B313" s="171" t="e">
        <f>IF(#REF!=#REF!,M313,"")</f>
        <v>#REF!</v>
      </c>
      <c r="C313" s="167" t="e">
        <f>IF(#REF!="","",COUNTIF(#REF!,#REF!))</f>
        <v>#REF!</v>
      </c>
      <c r="D313" s="167" t="e">
        <f>IF(#REF!="","",IF(#REF!=#REF!,"",IF(OR(#REF!=#REF!,#REF!=#REF!,#REF!=#REF!),COUNTIFS(ORÇAMENTO!C$8:$C313,ORÇAMENTO!C313,ORÇAMENTO!#REF!,#REF!),COUNTIFS(ORÇAMENTO!$C$8:$C313,ORÇAMENTO!C313,ORÇAMENTO!#REF!,#REF!))))</f>
        <v>#REF!</v>
      </c>
      <c r="E313" s="174" t="s">
        <v>1209</v>
      </c>
      <c r="F313" s="25" t="s">
        <v>211</v>
      </c>
      <c r="G313" s="24" t="s">
        <v>15</v>
      </c>
      <c r="H313" s="24" t="s">
        <v>212</v>
      </c>
      <c r="I313" s="26" t="s">
        <v>19</v>
      </c>
      <c r="J313" s="25">
        <v>1</v>
      </c>
      <c r="K313" s="27"/>
      <c r="L313" s="202"/>
      <c r="M313" s="27"/>
      <c r="N313" s="23" t="str">
        <f>IFERROR(IF(M313="","",M313/SUMIF(#REF!,"TOTAL",M:M)),"")</f>
        <v/>
      </c>
    </row>
    <row r="314" spans="1:14" s="160" customFormat="1" ht="36" customHeight="1" x14ac:dyDescent="0.25">
      <c r="B314" s="171" t="e">
        <f>IF(#REF!=#REF!,M314,"")</f>
        <v>#REF!</v>
      </c>
      <c r="C314" s="167" t="e">
        <f>IF(#REF!="","",COUNTIF(#REF!,#REF!))</f>
        <v>#REF!</v>
      </c>
      <c r="D314" s="167" t="e">
        <f>IF(#REF!="","",IF(#REF!=#REF!,"",IF(OR(#REF!=#REF!,#REF!=#REF!,#REF!=#REF!),COUNTIFS(ORÇAMENTO!C$8:$C314,ORÇAMENTO!C314,ORÇAMENTO!#REF!,#REF!),COUNTIFS(ORÇAMENTO!$C$8:$C314,ORÇAMENTO!C314,ORÇAMENTO!#REF!,#REF!))))</f>
        <v>#REF!</v>
      </c>
      <c r="E314" s="174" t="s">
        <v>1210</v>
      </c>
      <c r="F314" s="25" t="s">
        <v>246</v>
      </c>
      <c r="G314" s="24" t="s">
        <v>15</v>
      </c>
      <c r="H314" s="24" t="s">
        <v>247</v>
      </c>
      <c r="I314" s="26" t="s">
        <v>30</v>
      </c>
      <c r="J314" s="25">
        <v>21</v>
      </c>
      <c r="K314" s="27"/>
      <c r="L314" s="202"/>
      <c r="M314" s="27"/>
      <c r="N314" s="23" t="str">
        <f>IFERROR(IF(M314="","",M314/SUMIF(#REF!,"TOTAL",M:M)),"")</f>
        <v/>
      </c>
    </row>
    <row r="315" spans="1:14" s="164" customFormat="1" ht="36" customHeight="1" x14ac:dyDescent="0.2">
      <c r="A315" s="165"/>
      <c r="B315" s="171" t="e">
        <f>IF(#REF!=#REF!,M315,"")</f>
        <v>#REF!</v>
      </c>
      <c r="C315" s="167" t="e">
        <f>IF(#REF!="","",COUNTIF(#REF!,#REF!))</f>
        <v>#REF!</v>
      </c>
      <c r="D315" s="167" t="e">
        <f>IF(#REF!="","",IF(#REF!=#REF!,"",IF(OR(#REF!=#REF!,#REF!=#REF!,#REF!=#REF!),COUNTIFS(ORÇAMENTO!C$8:$C315,ORÇAMENTO!C315,ORÇAMENTO!#REF!,#REF!),COUNTIFS(ORÇAMENTO!$C$8:$C315,ORÇAMENTO!C315,ORÇAMENTO!#REF!,#REF!))))</f>
        <v>#REF!</v>
      </c>
      <c r="E315" s="174" t="s">
        <v>1211</v>
      </c>
      <c r="F315" s="25" t="s">
        <v>248</v>
      </c>
      <c r="G315" s="24" t="s">
        <v>15</v>
      </c>
      <c r="H315" s="24" t="s">
        <v>249</v>
      </c>
      <c r="I315" s="26" t="s">
        <v>30</v>
      </c>
      <c r="J315" s="25">
        <v>12</v>
      </c>
      <c r="K315" s="27"/>
      <c r="L315" s="202"/>
      <c r="M315" s="27"/>
      <c r="N315" s="23" t="str">
        <f>IFERROR(IF(M315="","",M315/SUMIF(#REF!,"TOTAL",M:M)),"")</f>
        <v/>
      </c>
    </row>
    <row r="316" spans="1:14" s="164" customFormat="1" ht="30" x14ac:dyDescent="0.2">
      <c r="A316" s="165"/>
      <c r="B316" s="171" t="e">
        <f>IF(#REF!=#REF!,M316,"")</f>
        <v>#REF!</v>
      </c>
      <c r="C316" s="167" t="e">
        <f>IF(#REF!="","",COUNTIF(#REF!,#REF!))</f>
        <v>#REF!</v>
      </c>
      <c r="D316" s="167" t="e">
        <f>IF(#REF!="","",IF(#REF!=#REF!,"",IF(OR(#REF!=#REF!,#REF!=#REF!,#REF!=#REF!),COUNTIFS(ORÇAMENTO!C$8:$C316,ORÇAMENTO!C316,ORÇAMENTO!#REF!,#REF!),COUNTIFS(ORÇAMENTO!$C$8:$C316,ORÇAMENTO!C316,ORÇAMENTO!#REF!,#REF!))))</f>
        <v>#REF!</v>
      </c>
      <c r="E316" s="175" t="s">
        <v>1212</v>
      </c>
      <c r="F316" s="157" t="s">
        <v>252</v>
      </c>
      <c r="G316" s="33" t="s">
        <v>15</v>
      </c>
      <c r="H316" s="33" t="s">
        <v>253</v>
      </c>
      <c r="I316" s="32" t="s">
        <v>19</v>
      </c>
      <c r="J316" s="157">
        <v>6</v>
      </c>
      <c r="K316" s="158"/>
      <c r="L316" s="202"/>
      <c r="M316" s="158"/>
      <c r="N316" s="23" t="str">
        <f>IFERROR(IF(M316="","",M316/SUMIF(#REF!,"TOTAL",M:M)),"")</f>
        <v/>
      </c>
    </row>
    <row r="317" spans="1:14" s="160" customFormat="1" ht="36" customHeight="1" x14ac:dyDescent="0.25">
      <c r="B317" s="171" t="e">
        <f>IF(#REF!=#REF!,M317,"")</f>
        <v>#REF!</v>
      </c>
      <c r="C317" s="167" t="e">
        <f>IF(#REF!="","",COUNTIF(#REF!,#REF!))</f>
        <v>#REF!</v>
      </c>
      <c r="D317" s="167" t="e">
        <f>IF(#REF!="","",IF(#REF!=#REF!,"",IF(OR(#REF!=#REF!,#REF!=#REF!,#REF!=#REF!),COUNTIFS(ORÇAMENTO!C$8:$C317,ORÇAMENTO!C317,ORÇAMENTO!#REF!,#REF!),COUNTIFS(ORÇAMENTO!$C$8:$C317,ORÇAMENTO!C317,ORÇAMENTO!#REF!,#REF!))))</f>
        <v>#REF!</v>
      </c>
      <c r="E317" s="174" t="s">
        <v>1213</v>
      </c>
      <c r="F317" s="25" t="s">
        <v>254</v>
      </c>
      <c r="G317" s="24" t="s">
        <v>15</v>
      </c>
      <c r="H317" s="24" t="s">
        <v>255</v>
      </c>
      <c r="I317" s="26" t="s">
        <v>19</v>
      </c>
      <c r="J317" s="25">
        <v>6</v>
      </c>
      <c r="K317" s="27"/>
      <c r="L317" s="202"/>
      <c r="M317" s="27"/>
      <c r="N317" s="23" t="str">
        <f>IFERROR(IF(M317="","",M317/SUMIF(#REF!,"TOTAL",M:M)),"")</f>
        <v/>
      </c>
    </row>
    <row r="318" spans="1:14" ht="36" customHeight="1" x14ac:dyDescent="0.2">
      <c r="B318" s="171" t="e">
        <f>IF(#REF!=#REF!,M318,"")</f>
        <v>#REF!</v>
      </c>
      <c r="C318" s="167" t="e">
        <f>IF(#REF!="","",COUNTIF(#REF!,#REF!))</f>
        <v>#REF!</v>
      </c>
      <c r="D318" s="167" t="e">
        <f>IF(#REF!="","",IF(#REF!=#REF!,"",IF(OR(#REF!=#REF!,#REF!=#REF!,#REF!=#REF!),COUNTIFS(ORÇAMENTO!C$8:$C318,ORÇAMENTO!C318,ORÇAMENTO!#REF!,#REF!),COUNTIFS(ORÇAMENTO!$C$8:$C318,ORÇAMENTO!C318,ORÇAMENTO!#REF!,#REF!))))</f>
        <v>#REF!</v>
      </c>
      <c r="E318" s="174" t="s">
        <v>1214</v>
      </c>
      <c r="F318" s="25" t="s">
        <v>256</v>
      </c>
      <c r="G318" s="24" t="s">
        <v>15</v>
      </c>
      <c r="H318" s="24" t="s">
        <v>257</v>
      </c>
      <c r="I318" s="26" t="s">
        <v>19</v>
      </c>
      <c r="J318" s="25">
        <v>41</v>
      </c>
      <c r="K318" s="27"/>
      <c r="L318" s="202"/>
      <c r="M318" s="27"/>
      <c r="N318" s="23" t="str">
        <f>IFERROR(IF(M318="","",M318/SUMIF(#REF!,"TOTAL",M:M)),"")</f>
        <v/>
      </c>
    </row>
    <row r="319" spans="1:14" ht="35.25" customHeight="1" x14ac:dyDescent="0.2">
      <c r="B319" s="171" t="e">
        <f>IF(#REF!=#REF!,M319,"")</f>
        <v>#REF!</v>
      </c>
      <c r="C319" s="167" t="e">
        <f>IF(#REF!="","",COUNTIF(#REF!,#REF!))</f>
        <v>#REF!</v>
      </c>
      <c r="D319" s="167" t="e">
        <f>IF(#REF!="","",IF(#REF!=#REF!,"",IF(OR(#REF!=#REF!,#REF!=#REF!,#REF!=#REF!),COUNTIFS(ORÇAMENTO!C$8:$C319,ORÇAMENTO!C319,ORÇAMENTO!#REF!,#REF!),COUNTIFS(ORÇAMENTO!$C$8:$C319,ORÇAMENTO!C319,ORÇAMENTO!#REF!,#REF!))))</f>
        <v>#REF!</v>
      </c>
      <c r="E319" s="174" t="s">
        <v>1215</v>
      </c>
      <c r="F319" s="25" t="s">
        <v>262</v>
      </c>
      <c r="G319" s="24" t="s">
        <v>15</v>
      </c>
      <c r="H319" s="24" t="s">
        <v>263</v>
      </c>
      <c r="I319" s="26" t="s">
        <v>19</v>
      </c>
      <c r="J319" s="25">
        <v>4</v>
      </c>
      <c r="K319" s="27"/>
      <c r="L319" s="202"/>
      <c r="M319" s="27"/>
      <c r="N319" s="23" t="str">
        <f>IFERROR(IF(M319="","",M319/SUMIF(#REF!,"TOTAL",M:M)),"")</f>
        <v/>
      </c>
    </row>
    <row r="320" spans="1:14" ht="40.5" customHeight="1" x14ac:dyDescent="0.2">
      <c r="B320" s="171" t="e">
        <f>IF(#REF!=#REF!,M320,"")</f>
        <v>#REF!</v>
      </c>
      <c r="C320" s="167" t="e">
        <f>IF(#REF!="","",COUNTIF(#REF!,#REF!))</f>
        <v>#REF!</v>
      </c>
      <c r="D320" s="167" t="e">
        <f>IF(#REF!="","",IF(#REF!=#REF!,"",IF(OR(#REF!=#REF!,#REF!=#REF!,#REF!=#REF!),COUNTIFS(ORÇAMENTO!C$8:$C320,ORÇAMENTO!C320,ORÇAMENTO!#REF!,#REF!),COUNTIFS(ORÇAMENTO!$C$8:$C320,ORÇAMENTO!C320,ORÇAMENTO!#REF!,#REF!))))</f>
        <v>#REF!</v>
      </c>
      <c r="E320" s="174" t="s">
        <v>1216</v>
      </c>
      <c r="F320" s="25" t="s">
        <v>260</v>
      </c>
      <c r="G320" s="24" t="s">
        <v>15</v>
      </c>
      <c r="H320" s="24" t="s">
        <v>261</v>
      </c>
      <c r="I320" s="26" t="s">
        <v>19</v>
      </c>
      <c r="J320" s="25">
        <v>1</v>
      </c>
      <c r="K320" s="27"/>
      <c r="L320" s="202"/>
      <c r="M320" s="27"/>
      <c r="N320" s="23" t="str">
        <f>IFERROR(IF(M320="","",M320/SUMIF(#REF!,"TOTAL",M:M)),"")</f>
        <v/>
      </c>
    </row>
    <row r="321" spans="1:14" ht="36.75" customHeight="1" x14ac:dyDescent="0.2">
      <c r="A321" s="183"/>
      <c r="B321" s="171" t="e">
        <f>IF(#REF!=#REF!,M321,"")</f>
        <v>#REF!</v>
      </c>
      <c r="C321" s="167" t="e">
        <f>IF(#REF!="","",COUNTIF(#REF!,#REF!))</f>
        <v>#REF!</v>
      </c>
      <c r="D321" s="167" t="e">
        <f>IF(#REF!="","",IF(#REF!=#REF!,"",IF(OR(#REF!=#REF!,#REF!=#REF!,#REF!=#REF!),COUNTIFS(ORÇAMENTO!C$8:$C321,ORÇAMENTO!C321,ORÇAMENTO!#REF!,#REF!),COUNTIFS(ORÇAMENTO!$C$8:$C321,ORÇAMENTO!C321,ORÇAMENTO!#REF!,#REF!))))</f>
        <v>#REF!</v>
      </c>
      <c r="E321" s="174" t="s">
        <v>1217</v>
      </c>
      <c r="F321" s="25" t="s">
        <v>264</v>
      </c>
      <c r="G321" s="24" t="s">
        <v>15</v>
      </c>
      <c r="H321" s="24" t="s">
        <v>265</v>
      </c>
      <c r="I321" s="26" t="s">
        <v>19</v>
      </c>
      <c r="J321" s="25">
        <v>2</v>
      </c>
      <c r="K321" s="27"/>
      <c r="L321" s="202"/>
      <c r="M321" s="27"/>
      <c r="N321" s="23" t="str">
        <f>IFERROR(IF(M321="","",M321/SUMIF(#REF!,"TOTAL",M:M)),"")</f>
        <v/>
      </c>
    </row>
    <row r="322" spans="1:14" ht="30" x14ac:dyDescent="0.2">
      <c r="B322" s="171" t="e">
        <f>IF(#REF!=#REF!,M322,"")</f>
        <v>#REF!</v>
      </c>
      <c r="C322" s="167" t="e">
        <f>IF(#REF!="","",COUNTIF(#REF!,#REF!))</f>
        <v>#REF!</v>
      </c>
      <c r="D322" s="167" t="e">
        <f>IF(#REF!="","",IF(#REF!=#REF!,"",IF(OR(#REF!=#REF!,#REF!=#REF!,#REF!=#REF!),COUNTIFS(ORÇAMENTO!C$8:$C322,ORÇAMENTO!C322,ORÇAMENTO!#REF!,#REF!),COUNTIFS(ORÇAMENTO!$C$8:$C322,ORÇAMENTO!C322,ORÇAMENTO!#REF!,#REF!))))</f>
        <v>#REF!</v>
      </c>
      <c r="E322" s="174" t="s">
        <v>1218</v>
      </c>
      <c r="F322" s="25" t="s">
        <v>258</v>
      </c>
      <c r="G322" s="24" t="s">
        <v>15</v>
      </c>
      <c r="H322" s="24" t="s">
        <v>259</v>
      </c>
      <c r="I322" s="26" t="s">
        <v>19</v>
      </c>
      <c r="J322" s="25">
        <v>2</v>
      </c>
      <c r="K322" s="27"/>
      <c r="L322" s="202"/>
      <c r="M322" s="27"/>
      <c r="N322" s="23" t="str">
        <f>IFERROR(IF(M322="","",M322/SUMIF(#REF!,"TOTAL",M:M)),"")</f>
        <v/>
      </c>
    </row>
    <row r="323" spans="1:14" ht="24" customHeight="1" x14ac:dyDescent="0.2">
      <c r="B323" s="171" t="e">
        <f>IF(#REF!=#REF!,M323,"")</f>
        <v>#REF!</v>
      </c>
      <c r="C323" s="167" t="e">
        <f>IF(#REF!="","",COUNTIF(#REF!,#REF!))</f>
        <v>#REF!</v>
      </c>
      <c r="D323" s="167" t="e">
        <f>IF(#REF!="","",IF(#REF!=#REF!,"",IF(OR(#REF!=#REF!,#REF!=#REF!,#REF!=#REF!),COUNTIFS(ORÇAMENTO!C$8:$C323,ORÇAMENTO!C323,ORÇAMENTO!#REF!,#REF!),COUNTIFS(ORÇAMENTO!$C$8:$C323,ORÇAMENTO!C323,ORÇAMENTO!#REF!,#REF!))))</f>
        <v>#REF!</v>
      </c>
      <c r="E323" s="174" t="s">
        <v>1219</v>
      </c>
      <c r="F323" s="25" t="s">
        <v>1643</v>
      </c>
      <c r="G323" s="24" t="s">
        <v>17</v>
      </c>
      <c r="H323" s="24" t="s">
        <v>797</v>
      </c>
      <c r="I323" s="26" t="s">
        <v>19</v>
      </c>
      <c r="J323" s="25">
        <v>2</v>
      </c>
      <c r="K323" s="27"/>
      <c r="L323" s="202"/>
      <c r="M323" s="27"/>
      <c r="N323" s="23" t="str">
        <f>IFERROR(IF(M323="","",M323/SUMIF(#REF!,"TOTAL",M:M)),"")</f>
        <v/>
      </c>
    </row>
    <row r="324" spans="1:14" s="161" customFormat="1" ht="24" customHeight="1" x14ac:dyDescent="0.2">
      <c r="B324" s="171" t="e">
        <f>IF(#REF!=#REF!,M324,"")</f>
        <v>#REF!</v>
      </c>
      <c r="C324" s="167" t="e">
        <f>IF(#REF!="","",COUNTIF(#REF!,#REF!))</f>
        <v>#REF!</v>
      </c>
      <c r="D324" s="167" t="e">
        <f>IF(#REF!="","",IF(#REF!=#REF!,"",IF(OR(#REF!=#REF!,#REF!=#REF!,#REF!=#REF!),COUNTIFS(ORÇAMENTO!C$8:$C324,ORÇAMENTO!C324,ORÇAMENTO!#REF!,#REF!),COUNTIFS(ORÇAMENTO!$C$8:$C324,ORÇAMENTO!C324,ORÇAMENTO!#REF!,#REF!))))</f>
        <v>#REF!</v>
      </c>
      <c r="E324" s="174" t="s">
        <v>1220</v>
      </c>
      <c r="F324" s="25" t="s">
        <v>1644</v>
      </c>
      <c r="G324" s="24" t="s">
        <v>17</v>
      </c>
      <c r="H324" s="24" t="s">
        <v>628</v>
      </c>
      <c r="I324" s="26" t="s">
        <v>19</v>
      </c>
      <c r="J324" s="25">
        <v>2</v>
      </c>
      <c r="K324" s="25"/>
      <c r="L324" s="202"/>
      <c r="M324" s="27"/>
      <c r="N324" s="23" t="str">
        <f>IFERROR(IF(M324="","",M324/SUMIF(#REF!,"TOTAL",M:M)),"")</f>
        <v/>
      </c>
    </row>
    <row r="325" spans="1:14" s="160" customFormat="1" ht="15" x14ac:dyDescent="0.25">
      <c r="B325" s="171" t="e">
        <f>IF(#REF!=#REF!,M325,"")</f>
        <v>#REF!</v>
      </c>
      <c r="C325" s="167" t="e">
        <f>IF(#REF!="","",COUNTIF(#REF!,#REF!))</f>
        <v>#REF!</v>
      </c>
      <c r="D325" s="167" t="e">
        <f>IF(#REF!="","",IF(#REF!=#REF!,"",IF(OR(#REF!=#REF!,#REF!=#REF!,#REF!=#REF!),COUNTIFS(ORÇAMENTO!C$8:$C325,ORÇAMENTO!C325,ORÇAMENTO!#REF!,#REF!),COUNTIFS(ORÇAMENTO!$C$8:$C325,ORÇAMENTO!C325,ORÇAMENTO!#REF!,#REF!))))</f>
        <v>#REF!</v>
      </c>
      <c r="E325" s="174" t="s">
        <v>1221</v>
      </c>
      <c r="F325" s="25" t="s">
        <v>266</v>
      </c>
      <c r="G325" s="24" t="s">
        <v>93</v>
      </c>
      <c r="H325" s="24" t="s">
        <v>267</v>
      </c>
      <c r="I325" s="26" t="s">
        <v>19</v>
      </c>
      <c r="J325" s="25">
        <v>1</v>
      </c>
      <c r="K325" s="27"/>
      <c r="L325" s="202"/>
      <c r="M325" s="27"/>
      <c r="N325" s="23" t="str">
        <f>IFERROR(IF(M325="","",M325/SUMIF(#REF!,"TOTAL",M:M)),"")</f>
        <v/>
      </c>
    </row>
    <row r="326" spans="1:14" ht="45" customHeight="1" x14ac:dyDescent="0.2">
      <c r="B326" s="171" t="e">
        <f>IF(#REF!=#REF!,M326,"")</f>
        <v>#REF!</v>
      </c>
      <c r="C326" s="167" t="e">
        <f>IF(#REF!="","",COUNTIF(#REF!,#REF!))</f>
        <v>#REF!</v>
      </c>
      <c r="D326" s="167" t="e">
        <f>IF(#REF!="","",IF(#REF!=#REF!,"",IF(OR(#REF!=#REF!,#REF!=#REF!,#REF!=#REF!),COUNTIFS(ORÇAMENTO!C$8:$C326,ORÇAMENTO!C326,ORÇAMENTO!#REF!,#REF!),COUNTIFS(ORÇAMENTO!$C$8:$C326,ORÇAMENTO!C326,ORÇAMENTO!#REF!,#REF!))))</f>
        <v>#REF!</v>
      </c>
      <c r="E326" s="174" t="s">
        <v>1222</v>
      </c>
      <c r="F326" s="25" t="s">
        <v>268</v>
      </c>
      <c r="G326" s="24" t="s">
        <v>15</v>
      </c>
      <c r="H326" s="24" t="s">
        <v>269</v>
      </c>
      <c r="I326" s="26" t="s">
        <v>19</v>
      </c>
      <c r="J326" s="25">
        <v>6</v>
      </c>
      <c r="K326" s="27"/>
      <c r="L326" s="202"/>
      <c r="M326" s="27"/>
      <c r="N326" s="23" t="str">
        <f>IFERROR(IF(M326="","",M326/SUMIF(#REF!,"TOTAL",M:M)),"")</f>
        <v/>
      </c>
    </row>
    <row r="327" spans="1:14" ht="30" x14ac:dyDescent="0.2">
      <c r="B327" s="171" t="e">
        <f>IF(#REF!=#REF!,M327,"")</f>
        <v>#REF!</v>
      </c>
      <c r="C327" s="167" t="e">
        <f>IF(#REF!="","",COUNTIF(#REF!,#REF!))</f>
        <v>#REF!</v>
      </c>
      <c r="D327" s="167" t="e">
        <f>IF(#REF!="","",IF(#REF!=#REF!,"",IF(OR(#REF!=#REF!,#REF!=#REF!,#REF!=#REF!),COUNTIFS(ORÇAMENTO!C$8:$C327,ORÇAMENTO!C327,ORÇAMENTO!#REF!,#REF!),COUNTIFS(ORÇAMENTO!$C$8:$C327,ORÇAMENTO!C327,ORÇAMENTO!#REF!,#REF!))))</f>
        <v>#REF!</v>
      </c>
      <c r="E327" s="174" t="s">
        <v>1223</v>
      </c>
      <c r="F327" s="25" t="s">
        <v>272</v>
      </c>
      <c r="G327" s="24" t="s">
        <v>15</v>
      </c>
      <c r="H327" s="24" t="s">
        <v>273</v>
      </c>
      <c r="I327" s="26" t="s">
        <v>19</v>
      </c>
      <c r="J327" s="25">
        <v>4</v>
      </c>
      <c r="K327" s="27"/>
      <c r="L327" s="202"/>
      <c r="M327" s="27"/>
      <c r="N327" s="23" t="str">
        <f>IFERROR(IF(M327="","",M327/SUMIF(#REF!,"TOTAL",M:M)),"")</f>
        <v/>
      </c>
    </row>
    <row r="328" spans="1:14" ht="36" customHeight="1" x14ac:dyDescent="0.2">
      <c r="B328" s="171" t="e">
        <f>IF(#REF!=#REF!,M328,"")</f>
        <v>#REF!</v>
      </c>
      <c r="C328" s="167" t="e">
        <f>IF(#REF!="","",COUNTIF(#REF!,#REF!))</f>
        <v>#REF!</v>
      </c>
      <c r="D328" s="167" t="e">
        <f>IF(#REF!="","",IF(#REF!=#REF!,"",IF(OR(#REF!=#REF!,#REF!=#REF!,#REF!=#REF!),COUNTIFS(ORÇAMENTO!C$8:$C328,ORÇAMENTO!C328,ORÇAMENTO!#REF!,#REF!),COUNTIFS(ORÇAMENTO!$C$8:$C328,ORÇAMENTO!C328,ORÇAMENTO!#REF!,#REF!))))</f>
        <v>#REF!</v>
      </c>
      <c r="E328" s="174" t="s">
        <v>1224</v>
      </c>
      <c r="F328" s="25" t="s">
        <v>274</v>
      </c>
      <c r="G328" s="24" t="s">
        <v>15</v>
      </c>
      <c r="H328" s="24" t="s">
        <v>275</v>
      </c>
      <c r="I328" s="26" t="s">
        <v>19</v>
      </c>
      <c r="J328" s="25">
        <v>2</v>
      </c>
      <c r="K328" s="27"/>
      <c r="L328" s="202"/>
      <c r="M328" s="27"/>
      <c r="N328" s="23" t="str">
        <f>IFERROR(IF(M328="","",M328/SUMIF(#REF!,"TOTAL",M:M)),"")</f>
        <v/>
      </c>
    </row>
    <row r="329" spans="1:14" ht="38.25" customHeight="1" x14ac:dyDescent="0.2">
      <c r="B329" s="171" t="e">
        <f>IF(#REF!=#REF!,M329,"")</f>
        <v>#REF!</v>
      </c>
      <c r="C329" s="167" t="e">
        <f>IF(#REF!="","",COUNTIF(#REF!,#REF!))</f>
        <v>#REF!</v>
      </c>
      <c r="D329" s="167" t="e">
        <f>IF(#REF!="","",IF(#REF!=#REF!,"",IF(OR(#REF!=#REF!,#REF!=#REF!,#REF!=#REF!),COUNTIFS(ORÇAMENTO!C$8:$C329,ORÇAMENTO!C329,ORÇAMENTO!#REF!,#REF!),COUNTIFS(ORÇAMENTO!$C$8:$C329,ORÇAMENTO!C329,ORÇAMENTO!#REF!,#REF!))))</f>
        <v>#REF!</v>
      </c>
      <c r="E329" s="174" t="s">
        <v>1225</v>
      </c>
      <c r="F329" s="25" t="s">
        <v>629</v>
      </c>
      <c r="G329" s="24" t="s">
        <v>15</v>
      </c>
      <c r="H329" s="24" t="s">
        <v>630</v>
      </c>
      <c r="I329" s="26" t="s">
        <v>30</v>
      </c>
      <c r="J329" s="25">
        <v>12</v>
      </c>
      <c r="K329" s="27"/>
      <c r="L329" s="202"/>
      <c r="M329" s="27"/>
      <c r="N329" s="23" t="str">
        <f>IFERROR(IF(M329="","",M329/SUMIF(#REF!,"TOTAL",M:M)),"")</f>
        <v/>
      </c>
    </row>
    <row r="330" spans="1:14" ht="45" customHeight="1" x14ac:dyDescent="0.2">
      <c r="B330" s="171" t="e">
        <f>IF(#REF!=#REF!,M330,"")</f>
        <v>#REF!</v>
      </c>
      <c r="C330" s="167" t="e">
        <f>IF(#REF!="","",COUNTIF(#REF!,#REF!))</f>
        <v>#REF!</v>
      </c>
      <c r="D330" s="167" t="e">
        <f>IF(#REF!="","",IF(#REF!=#REF!,"",IF(OR(#REF!=#REF!,#REF!=#REF!,#REF!=#REF!),COUNTIFS(ORÇAMENTO!C$8:$C330,ORÇAMENTO!C330,ORÇAMENTO!#REF!,#REF!),COUNTIFS(ORÇAMENTO!$C$8:$C330,ORÇAMENTO!C330,ORÇAMENTO!#REF!,#REF!))))</f>
        <v>#REF!</v>
      </c>
      <c r="E330" s="174" t="s">
        <v>1226</v>
      </c>
      <c r="F330" s="25" t="s">
        <v>631</v>
      </c>
      <c r="G330" s="24" t="s">
        <v>15</v>
      </c>
      <c r="H330" s="24" t="s">
        <v>632</v>
      </c>
      <c r="I330" s="26" t="s">
        <v>19</v>
      </c>
      <c r="J330" s="25">
        <v>3</v>
      </c>
      <c r="K330" s="27"/>
      <c r="L330" s="202"/>
      <c r="M330" s="27"/>
      <c r="N330" s="23" t="str">
        <f>IFERROR(IF(M330="","",M330/SUMIF(#REF!,"TOTAL",M:M)),"")</f>
        <v/>
      </c>
    </row>
    <row r="331" spans="1:14" ht="30" x14ac:dyDescent="0.2">
      <c r="B331" s="171" t="e">
        <f>IF(#REF!=#REF!,M331,"")</f>
        <v>#REF!</v>
      </c>
      <c r="C331" s="167" t="e">
        <f>IF(#REF!="","",COUNTIF(#REF!,#REF!))</f>
        <v>#REF!</v>
      </c>
      <c r="D331" s="167" t="e">
        <f>IF(#REF!="","",IF(#REF!=#REF!,"",IF(OR(#REF!=#REF!,#REF!=#REF!,#REF!=#REF!),COUNTIFS(ORÇAMENTO!C$8:$C331,ORÇAMENTO!C331,ORÇAMENTO!#REF!,#REF!),COUNTIFS(ORÇAMENTO!$C$8:$C331,ORÇAMENTO!C331,ORÇAMENTO!#REF!,#REF!))))</f>
        <v>#REF!</v>
      </c>
      <c r="E331" s="174" t="s">
        <v>1227</v>
      </c>
      <c r="F331" s="25" t="s">
        <v>633</v>
      </c>
      <c r="G331" s="24" t="s">
        <v>15</v>
      </c>
      <c r="H331" s="24" t="s">
        <v>634</v>
      </c>
      <c r="I331" s="26" t="s">
        <v>19</v>
      </c>
      <c r="J331" s="25">
        <v>18</v>
      </c>
      <c r="K331" s="27"/>
      <c r="L331" s="202"/>
      <c r="M331" s="27"/>
      <c r="N331" s="23" t="str">
        <f>IFERROR(IF(M331="","",M331/SUMIF(#REF!,"TOTAL",M:M)),"")</f>
        <v/>
      </c>
    </row>
    <row r="332" spans="1:14" ht="30" x14ac:dyDescent="0.2">
      <c r="B332" s="171" t="e">
        <f>IF(#REF!=#REF!,M332,"")</f>
        <v>#REF!</v>
      </c>
      <c r="C332" s="167" t="e">
        <f>IF(#REF!="","",COUNTIF(#REF!,#REF!))</f>
        <v>#REF!</v>
      </c>
      <c r="D332" s="167" t="e">
        <f>IF(#REF!="","",IF(#REF!=#REF!,"",IF(OR(#REF!=#REF!,#REF!=#REF!,#REF!=#REF!),COUNTIFS(ORÇAMENTO!C$8:$C332,ORÇAMENTO!C332,ORÇAMENTO!#REF!,#REF!),COUNTIFS(ORÇAMENTO!$C$8:$C332,ORÇAMENTO!C332,ORÇAMENTO!#REF!,#REF!))))</f>
        <v>#REF!</v>
      </c>
      <c r="E332" s="174" t="s">
        <v>1228</v>
      </c>
      <c r="F332" s="25" t="s">
        <v>635</v>
      </c>
      <c r="G332" s="24" t="s">
        <v>15</v>
      </c>
      <c r="H332" s="24" t="s">
        <v>636</v>
      </c>
      <c r="I332" s="26" t="s">
        <v>19</v>
      </c>
      <c r="J332" s="25">
        <v>1</v>
      </c>
      <c r="K332" s="27"/>
      <c r="L332" s="202"/>
      <c r="M332" s="27"/>
      <c r="N332" s="23" t="str">
        <f>IFERROR(IF(M332="","",M332/SUMIF(#REF!,"TOTAL",M:M)),"")</f>
        <v/>
      </c>
    </row>
    <row r="333" spans="1:14" ht="45" x14ac:dyDescent="0.2">
      <c r="B333" s="171" t="e">
        <f>IF(#REF!=#REF!,M333,"")</f>
        <v>#REF!</v>
      </c>
      <c r="C333" s="167" t="e">
        <f>IF(#REF!="","",COUNTIF(#REF!,#REF!))</f>
        <v>#REF!</v>
      </c>
      <c r="D333" s="167" t="e">
        <f>IF(#REF!="","",IF(#REF!=#REF!,"",IF(OR(#REF!=#REF!,#REF!=#REF!,#REF!=#REF!),COUNTIFS(ORÇAMENTO!C$8:$C333,ORÇAMENTO!C333,ORÇAMENTO!#REF!,#REF!),COUNTIFS(ORÇAMENTO!$C$8:$C333,ORÇAMENTO!C333,ORÇAMENTO!#REF!,#REF!))))</f>
        <v>#REF!</v>
      </c>
      <c r="E333" s="174" t="s">
        <v>1229</v>
      </c>
      <c r="F333" s="25" t="s">
        <v>270</v>
      </c>
      <c r="G333" s="24" t="s">
        <v>15</v>
      </c>
      <c r="H333" s="24" t="s">
        <v>271</v>
      </c>
      <c r="I333" s="26" t="s">
        <v>19</v>
      </c>
      <c r="J333" s="25">
        <v>1</v>
      </c>
      <c r="K333" s="27"/>
      <c r="L333" s="202"/>
      <c r="M333" s="27"/>
      <c r="N333" s="23" t="str">
        <f>IFERROR(IF(M333="","",M333/SUMIF(#REF!,"TOTAL",M:M)),"")</f>
        <v/>
      </c>
    </row>
    <row r="334" spans="1:14" ht="30" x14ac:dyDescent="0.2">
      <c r="B334" s="171" t="e">
        <f>IF(#REF!=#REF!,M334,"")</f>
        <v>#REF!</v>
      </c>
      <c r="C334" s="167" t="e">
        <f>IF(#REF!="","",COUNTIF(#REF!,#REF!))</f>
        <v>#REF!</v>
      </c>
      <c r="D334" s="167" t="e">
        <f>IF(#REF!="","",IF(#REF!=#REF!,"",IF(OR(#REF!=#REF!,#REF!=#REF!,#REF!=#REF!),COUNTIFS(ORÇAMENTO!C$8:$C334,ORÇAMENTO!C334,ORÇAMENTO!#REF!,#REF!),COUNTIFS(ORÇAMENTO!$C$8:$C334,ORÇAMENTO!C334,ORÇAMENTO!#REF!,#REF!))))</f>
        <v>#REF!</v>
      </c>
      <c r="E334" s="174" t="s">
        <v>1230</v>
      </c>
      <c r="F334" s="25" t="s">
        <v>637</v>
      </c>
      <c r="G334" s="24" t="s">
        <v>15</v>
      </c>
      <c r="H334" s="24" t="s">
        <v>638</v>
      </c>
      <c r="I334" s="26" t="s">
        <v>19</v>
      </c>
      <c r="J334" s="25">
        <v>1</v>
      </c>
      <c r="K334" s="27"/>
      <c r="L334" s="202"/>
      <c r="M334" s="27"/>
      <c r="N334" s="23" t="str">
        <f>IFERROR(IF(M334="","",M334/SUMIF(#REF!,"TOTAL",M:M)),"")</f>
        <v/>
      </c>
    </row>
    <row r="335" spans="1:14" ht="30" x14ac:dyDescent="0.2">
      <c r="B335" s="171" t="e">
        <f>IF(#REF!=#REF!,M335,"")</f>
        <v>#REF!</v>
      </c>
      <c r="C335" s="167" t="e">
        <f>IF(#REF!="","",COUNTIF(#REF!,#REF!))</f>
        <v>#REF!</v>
      </c>
      <c r="D335" s="167" t="e">
        <f>IF(#REF!="","",IF(#REF!=#REF!,"",IF(OR(#REF!=#REF!,#REF!=#REF!,#REF!=#REF!),COUNTIFS(ORÇAMENTO!C$8:$C335,ORÇAMENTO!C335,ORÇAMENTO!#REF!,#REF!),COUNTIFS(ORÇAMENTO!$C$8:$C335,ORÇAMENTO!C335,ORÇAMENTO!#REF!,#REF!))))</f>
        <v>#REF!</v>
      </c>
      <c r="E335" s="174" t="s">
        <v>1231</v>
      </c>
      <c r="F335" s="25" t="s">
        <v>798</v>
      </c>
      <c r="G335" s="24" t="s">
        <v>15</v>
      </c>
      <c r="H335" s="24" t="s">
        <v>799</v>
      </c>
      <c r="I335" s="26" t="s">
        <v>19</v>
      </c>
      <c r="J335" s="25">
        <v>3</v>
      </c>
      <c r="K335" s="27"/>
      <c r="L335" s="202"/>
      <c r="M335" s="27"/>
      <c r="N335" s="23" t="str">
        <f>IFERROR(IF(M335="","",M335/SUMIF(#REF!,"TOTAL",M:M)),"")</f>
        <v/>
      </c>
    </row>
    <row r="336" spans="1:14" ht="30" x14ac:dyDescent="0.2">
      <c r="B336" s="171" t="e">
        <f>IF(#REF!=#REF!,M336,"")</f>
        <v>#REF!</v>
      </c>
      <c r="C336" s="167" t="e">
        <f>IF(#REF!="","",COUNTIF(#REF!,#REF!))</f>
        <v>#REF!</v>
      </c>
      <c r="D336" s="167" t="e">
        <f>IF(#REF!="","",IF(#REF!=#REF!,"",IF(OR(#REF!=#REF!,#REF!=#REF!,#REF!=#REF!),COUNTIFS(ORÇAMENTO!C$8:$C336,ORÇAMENTO!C336,ORÇAMENTO!#REF!,#REF!),COUNTIFS(ORÇAMENTO!$C$8:$C336,ORÇAMENTO!C336,ORÇAMENTO!#REF!,#REF!))))</f>
        <v>#REF!</v>
      </c>
      <c r="E336" s="174" t="s">
        <v>1232</v>
      </c>
      <c r="F336" s="25" t="s">
        <v>1645</v>
      </c>
      <c r="G336" s="24" t="s">
        <v>17</v>
      </c>
      <c r="H336" s="24" t="s">
        <v>639</v>
      </c>
      <c r="I336" s="26" t="s">
        <v>19</v>
      </c>
      <c r="J336" s="25">
        <v>4</v>
      </c>
      <c r="K336" s="27"/>
      <c r="L336" s="202"/>
      <c r="M336" s="27"/>
      <c r="N336" s="23" t="str">
        <f>IFERROR(IF(M336="","",M336/SUMIF(#REF!,"TOTAL",M:M)),"")</f>
        <v/>
      </c>
    </row>
    <row r="337" spans="1:14" s="161" customFormat="1" ht="30" x14ac:dyDescent="0.2">
      <c r="B337" s="171" t="e">
        <f>IF(#REF!=#REF!,M337,"")</f>
        <v>#REF!</v>
      </c>
      <c r="C337" s="167" t="e">
        <f>IF(#REF!="","",COUNTIF(#REF!,#REF!))</f>
        <v>#REF!</v>
      </c>
      <c r="D337" s="167" t="e">
        <f>IF(#REF!="","",IF(#REF!=#REF!,"",IF(OR(#REF!=#REF!,#REF!=#REF!,#REF!=#REF!),COUNTIFS(ORÇAMENTO!C$8:$C337,ORÇAMENTO!C337,ORÇAMENTO!#REF!,#REF!),COUNTIFS(ORÇAMENTO!$C$8:$C337,ORÇAMENTO!C337,ORÇAMENTO!#REF!,#REF!))))</f>
        <v>#REF!</v>
      </c>
      <c r="E337" s="174" t="s">
        <v>1233</v>
      </c>
      <c r="F337" s="25" t="s">
        <v>1646</v>
      </c>
      <c r="G337" s="24" t="s">
        <v>17</v>
      </c>
      <c r="H337" s="24" t="s">
        <v>640</v>
      </c>
      <c r="I337" s="26" t="s">
        <v>19</v>
      </c>
      <c r="J337" s="25">
        <v>39</v>
      </c>
      <c r="K337" s="25"/>
      <c r="L337" s="202"/>
      <c r="M337" s="27"/>
      <c r="N337" s="23" t="str">
        <f>IFERROR(IF(M337="","",M337/SUMIF(#REF!,"TOTAL",M:M)),"")</f>
        <v/>
      </c>
    </row>
    <row r="338" spans="1:14" ht="36" customHeight="1" x14ac:dyDescent="0.2">
      <c r="B338" s="171" t="e">
        <f>IF(#REF!=#REF!,M338,"")</f>
        <v>#REF!</v>
      </c>
      <c r="C338" s="167" t="e">
        <f>IF(#REF!="","",COUNTIF(#REF!,#REF!))</f>
        <v>#REF!</v>
      </c>
      <c r="D338" s="167" t="e">
        <f>IF(#REF!="","",IF(#REF!=#REF!,"",IF(OR(#REF!=#REF!,#REF!=#REF!,#REF!=#REF!),COUNTIFS(ORÇAMENTO!C$8:$C338,ORÇAMENTO!C338,ORÇAMENTO!#REF!,#REF!),COUNTIFS(ORÇAMENTO!$C$8:$C338,ORÇAMENTO!C338,ORÇAMENTO!#REF!,#REF!))))</f>
        <v>#REF!</v>
      </c>
      <c r="E338" s="174" t="s">
        <v>1234</v>
      </c>
      <c r="F338" s="25" t="s">
        <v>1647</v>
      </c>
      <c r="G338" s="24" t="s">
        <v>17</v>
      </c>
      <c r="H338" s="24" t="s">
        <v>800</v>
      </c>
      <c r="I338" s="26" t="s">
        <v>19</v>
      </c>
      <c r="J338" s="25">
        <v>2</v>
      </c>
      <c r="K338" s="27"/>
      <c r="L338" s="202"/>
      <c r="M338" s="27"/>
      <c r="N338" s="23" t="str">
        <f>IFERROR(IF(M338="","",M338/SUMIF(#REF!,"TOTAL",M:M)),"")</f>
        <v/>
      </c>
    </row>
    <row r="339" spans="1:14" s="160" customFormat="1" ht="15" x14ac:dyDescent="0.25">
      <c r="B339" s="227" t="e">
        <f>IF(#REF!=#REF!,M339,"")</f>
        <v>#REF!</v>
      </c>
      <c r="C339" s="228" t="e">
        <f>IF(#REF!="","",COUNTIF(#REF!,#REF!))</f>
        <v>#REF!</v>
      </c>
      <c r="D339" s="228" t="e">
        <f>IF(#REF!="","",IF(#REF!=#REF!,"",IF(OR(#REF!=#REF!,#REF!=#REF!,#REF!=#REF!),COUNTIFS(ORÇAMENTO!C$8:$C339,ORÇAMENTO!C339,ORÇAMENTO!#REF!,#REF!),COUNTIFS(ORÇAMENTO!$C$8:$C339,ORÇAMENTO!C339,ORÇAMENTO!#REF!,#REF!))))</f>
        <v>#REF!</v>
      </c>
      <c r="E339" s="173" t="s">
        <v>1235</v>
      </c>
      <c r="F339" s="21"/>
      <c r="G339" s="20"/>
      <c r="H339" s="20" t="s">
        <v>278</v>
      </c>
      <c r="I339" s="159"/>
      <c r="J339" s="21"/>
      <c r="K339" s="22"/>
      <c r="L339" s="204"/>
      <c r="M339" s="22"/>
      <c r="N339" s="23" t="str">
        <f>IFERROR(IF(M339="","",M339/SUMIF(#REF!,"TOTAL",M:M)),"")</f>
        <v/>
      </c>
    </row>
    <row r="340" spans="1:14" s="160" customFormat="1" ht="36" customHeight="1" x14ac:dyDescent="0.25">
      <c r="B340" s="171" t="e">
        <f>IF(#REF!=#REF!,M340,"")</f>
        <v>#REF!</v>
      </c>
      <c r="C340" s="167" t="e">
        <f>IF(#REF!="","",COUNTIF(#REF!,#REF!))</f>
        <v>#REF!</v>
      </c>
      <c r="D340" s="167" t="e">
        <f>IF(#REF!="","",IF(#REF!=#REF!,"",IF(OR(#REF!=#REF!,#REF!=#REF!,#REF!=#REF!),COUNTIFS(ORÇAMENTO!C$8:$C340,ORÇAMENTO!C340,ORÇAMENTO!#REF!,#REF!),COUNTIFS(ORÇAMENTO!$C$8:$C340,ORÇAMENTO!C340,ORÇAMENTO!#REF!,#REF!))))</f>
        <v>#REF!</v>
      </c>
      <c r="E340" s="174" t="s">
        <v>1236</v>
      </c>
      <c r="F340" s="25" t="s">
        <v>641</v>
      </c>
      <c r="G340" s="24" t="s">
        <v>15</v>
      </c>
      <c r="H340" s="24" t="s">
        <v>642</v>
      </c>
      <c r="I340" s="26" t="s">
        <v>30</v>
      </c>
      <c r="J340" s="25">
        <v>20</v>
      </c>
      <c r="K340" s="27"/>
      <c r="L340" s="202"/>
      <c r="M340" s="27"/>
      <c r="N340" s="23" t="str">
        <f>IFERROR(IF(M340="","",M340/SUMIF(#REF!,"TOTAL",M:M)),"")</f>
        <v/>
      </c>
    </row>
    <row r="341" spans="1:14" ht="30" x14ac:dyDescent="0.2">
      <c r="B341" s="171" t="e">
        <f>IF(#REF!=#REF!,M341,"")</f>
        <v>#REF!</v>
      </c>
      <c r="C341" s="167" t="e">
        <f>IF(#REF!="","",COUNTIF(#REF!,#REF!))</f>
        <v>#REF!</v>
      </c>
      <c r="D341" s="167" t="e">
        <f>IF(#REF!="","",IF(#REF!=#REF!,"",IF(OR(#REF!=#REF!,#REF!=#REF!,#REF!=#REF!),COUNTIFS(ORÇAMENTO!C$8:$C341,ORÇAMENTO!C341,ORÇAMENTO!#REF!,#REF!),COUNTIFS(ORÇAMENTO!$C$8:$C341,ORÇAMENTO!C341,ORÇAMENTO!#REF!,#REF!))))</f>
        <v>#REF!</v>
      </c>
      <c r="E341" s="174" t="s">
        <v>1237</v>
      </c>
      <c r="F341" s="25" t="s">
        <v>643</v>
      </c>
      <c r="G341" s="24" t="s">
        <v>15</v>
      </c>
      <c r="H341" s="24" t="s">
        <v>644</v>
      </c>
      <c r="I341" s="26" t="s">
        <v>19</v>
      </c>
      <c r="J341" s="25">
        <v>3</v>
      </c>
      <c r="K341" s="27"/>
      <c r="L341" s="202"/>
      <c r="M341" s="27"/>
      <c r="N341" s="23" t="str">
        <f>IFERROR(IF(M341="","",M341/SUMIF(#REF!,"TOTAL",M:M)),"")</f>
        <v/>
      </c>
    </row>
    <row r="342" spans="1:14" s="164" customFormat="1" ht="15" x14ac:dyDescent="0.2">
      <c r="A342" s="165"/>
      <c r="B342" s="171" t="e">
        <f>IF(#REF!=#REF!,M342,"")</f>
        <v>#REF!</v>
      </c>
      <c r="C342" s="167" t="e">
        <f>IF(#REF!="","",COUNTIF(#REF!,#REF!))</f>
        <v>#REF!</v>
      </c>
      <c r="D342" s="167" t="e">
        <f>IF(#REF!="","",IF(#REF!=#REF!,"",IF(OR(#REF!=#REF!,#REF!=#REF!,#REF!=#REF!),COUNTIFS(ORÇAMENTO!C$8:$C342,ORÇAMENTO!C342,ORÇAMENTO!#REF!,#REF!),COUNTIFS(ORÇAMENTO!$C$8:$C342,ORÇAMENTO!C342,ORÇAMENTO!#REF!,#REF!))))</f>
        <v>#REF!</v>
      </c>
      <c r="E342" s="175" t="s">
        <v>1238</v>
      </c>
      <c r="F342" s="157" t="s">
        <v>801</v>
      </c>
      <c r="G342" s="33" t="s">
        <v>15</v>
      </c>
      <c r="H342" s="33" t="s">
        <v>802</v>
      </c>
      <c r="I342" s="32" t="s">
        <v>19</v>
      </c>
      <c r="J342" s="157">
        <v>1</v>
      </c>
      <c r="K342" s="158"/>
      <c r="L342" s="202"/>
      <c r="M342" s="158"/>
      <c r="N342" s="23" t="str">
        <f>IFERROR(IF(M342="","",M342/SUMIF(#REF!,"TOTAL",M:M)),"")</f>
        <v/>
      </c>
    </row>
    <row r="343" spans="1:14" s="160" customFormat="1" ht="30.75" customHeight="1" x14ac:dyDescent="0.25">
      <c r="B343" s="171" t="e">
        <f>IF(#REF!=#REF!,M343,"")</f>
        <v>#REF!</v>
      </c>
      <c r="C343" s="167" t="e">
        <f>IF(#REF!="","",COUNTIF(#REF!,#REF!))</f>
        <v>#REF!</v>
      </c>
      <c r="D343" s="167" t="e">
        <f>IF(#REF!="","",IF(#REF!=#REF!,"",IF(OR(#REF!=#REF!,#REF!=#REF!,#REF!=#REF!),COUNTIFS(ORÇAMENTO!C$8:$C343,ORÇAMENTO!C343,ORÇAMENTO!#REF!,#REF!),COUNTIFS(ORÇAMENTO!$C$8:$C343,ORÇAMENTO!C343,ORÇAMENTO!#REF!,#REF!))))</f>
        <v>#REF!</v>
      </c>
      <c r="E343" s="174" t="s">
        <v>1239</v>
      </c>
      <c r="F343" s="25" t="s">
        <v>645</v>
      </c>
      <c r="G343" s="24" t="s">
        <v>15</v>
      </c>
      <c r="H343" s="24" t="s">
        <v>646</v>
      </c>
      <c r="I343" s="26" t="s">
        <v>19</v>
      </c>
      <c r="J343" s="25">
        <v>1</v>
      </c>
      <c r="K343" s="27"/>
      <c r="L343" s="202"/>
      <c r="M343" s="27"/>
      <c r="N343" s="23" t="str">
        <f>IFERROR(IF(M343="","",M343/SUMIF(#REF!,"TOTAL",M:M)),"")</f>
        <v/>
      </c>
    </row>
    <row r="344" spans="1:14" ht="15" x14ac:dyDescent="0.2">
      <c r="B344" s="171" t="e">
        <f>IF(#REF!=#REF!,M344,"")</f>
        <v>#REF!</v>
      </c>
      <c r="C344" s="167" t="e">
        <f>IF(#REF!="","",COUNTIF(#REF!,#REF!))</f>
        <v>#REF!</v>
      </c>
      <c r="D344" s="167" t="e">
        <f>IF(#REF!="","",IF(#REF!=#REF!,"",IF(OR(#REF!=#REF!,#REF!=#REF!,#REF!=#REF!),COUNTIFS(ORÇAMENTO!C$8:$C344,ORÇAMENTO!C344,ORÇAMENTO!#REF!,#REF!),COUNTIFS(ORÇAMENTO!$C$8:$C344,ORÇAMENTO!C344,ORÇAMENTO!#REF!,#REF!))))</f>
        <v>#REF!</v>
      </c>
      <c r="E344" s="174" t="s">
        <v>1240</v>
      </c>
      <c r="F344" s="25" t="s">
        <v>1648</v>
      </c>
      <c r="G344" s="24" t="s">
        <v>17</v>
      </c>
      <c r="H344" s="24" t="s">
        <v>647</v>
      </c>
      <c r="I344" s="26" t="s">
        <v>279</v>
      </c>
      <c r="J344" s="25">
        <v>1</v>
      </c>
      <c r="K344" s="27"/>
      <c r="L344" s="202"/>
      <c r="M344" s="27"/>
      <c r="N344" s="23" t="str">
        <f>IFERROR(IF(M344="","",M344/SUMIF(#REF!,"TOTAL",M:M)),"")</f>
        <v/>
      </c>
    </row>
    <row r="345" spans="1:14" ht="15" x14ac:dyDescent="0.2">
      <c r="B345" s="171" t="e">
        <f>IF(#REF!=#REF!,M345,"")</f>
        <v>#REF!</v>
      </c>
      <c r="C345" s="167" t="e">
        <f>IF(#REF!="","",COUNTIF(#REF!,#REF!))</f>
        <v>#REF!</v>
      </c>
      <c r="D345" s="167" t="e">
        <f>IF(#REF!="","",IF(#REF!=#REF!,"",IF(OR(#REF!=#REF!,#REF!=#REF!,#REF!=#REF!),COUNTIFS(ORÇAMENTO!C$8:$C345,ORÇAMENTO!C345,ORÇAMENTO!#REF!,#REF!),COUNTIFS(ORÇAMENTO!$C$8:$C345,ORÇAMENTO!C345,ORÇAMENTO!#REF!,#REF!))))</f>
        <v>#REF!</v>
      </c>
      <c r="E345" s="174" t="s">
        <v>1241</v>
      </c>
      <c r="F345" s="25" t="s">
        <v>803</v>
      </c>
      <c r="G345" s="24" t="s">
        <v>285</v>
      </c>
      <c r="H345" s="24" t="s">
        <v>804</v>
      </c>
      <c r="I345" s="26" t="s">
        <v>184</v>
      </c>
      <c r="J345" s="25">
        <v>1</v>
      </c>
      <c r="K345" s="27"/>
      <c r="L345" s="202"/>
      <c r="M345" s="27"/>
      <c r="N345" s="23" t="str">
        <f>IFERROR(IF(M345="","",M345/SUMIF(#REF!,"TOTAL",M:M)),"")</f>
        <v/>
      </c>
    </row>
    <row r="346" spans="1:14" ht="15" x14ac:dyDescent="0.2">
      <c r="B346" s="171" t="e">
        <f>IF(#REF!=#REF!,M346,"")</f>
        <v>#REF!</v>
      </c>
      <c r="C346" s="167" t="e">
        <f>IF(#REF!="","",COUNTIF(#REF!,#REF!))</f>
        <v>#REF!</v>
      </c>
      <c r="D346" s="167" t="e">
        <f>IF(#REF!="","",IF(#REF!=#REF!,"",IF(OR(#REF!=#REF!,#REF!=#REF!,#REF!=#REF!),COUNTIFS(ORÇAMENTO!C$8:$C346,ORÇAMENTO!C346,ORÇAMENTO!#REF!,#REF!),COUNTIFS(ORÇAMENTO!$C$8:$C346,ORÇAMENTO!C346,ORÇAMENTO!#REF!,#REF!))))</f>
        <v>#REF!</v>
      </c>
      <c r="E346" s="174" t="s">
        <v>1242</v>
      </c>
      <c r="F346" s="25" t="s">
        <v>805</v>
      </c>
      <c r="G346" s="24" t="s">
        <v>285</v>
      </c>
      <c r="H346" s="24" t="s">
        <v>806</v>
      </c>
      <c r="I346" s="26" t="s">
        <v>184</v>
      </c>
      <c r="J346" s="25">
        <v>1</v>
      </c>
      <c r="K346" s="27"/>
      <c r="L346" s="202"/>
      <c r="M346" s="27"/>
      <c r="N346" s="23" t="str">
        <f>IFERROR(IF(M346="","",M346/SUMIF(#REF!,"TOTAL",M:M)),"")</f>
        <v/>
      </c>
    </row>
    <row r="347" spans="1:14" ht="30" x14ac:dyDescent="0.2">
      <c r="B347" s="171" t="e">
        <f>IF(#REF!=#REF!,M347,"")</f>
        <v>#REF!</v>
      </c>
      <c r="C347" s="167" t="e">
        <f>IF(#REF!="","",COUNTIF(#REF!,#REF!))</f>
        <v>#REF!</v>
      </c>
      <c r="D347" s="167" t="e">
        <f>IF(#REF!="","",IF(#REF!=#REF!,"",IF(OR(#REF!=#REF!,#REF!=#REF!,#REF!=#REF!),COUNTIFS(ORÇAMENTO!C$8:$C347,ORÇAMENTO!C347,ORÇAMENTO!#REF!,#REF!),COUNTIFS(ORÇAMENTO!$C$8:$C347,ORÇAMENTO!C347,ORÇAMENTO!#REF!,#REF!))))</f>
        <v>#REF!</v>
      </c>
      <c r="E347" s="174" t="s">
        <v>1243</v>
      </c>
      <c r="F347" s="25" t="s">
        <v>807</v>
      </c>
      <c r="G347" s="24" t="s">
        <v>285</v>
      </c>
      <c r="H347" s="24" t="s">
        <v>808</v>
      </c>
      <c r="I347" s="26" t="s">
        <v>809</v>
      </c>
      <c r="J347" s="25">
        <v>2</v>
      </c>
      <c r="K347" s="27"/>
      <c r="L347" s="202"/>
      <c r="M347" s="27"/>
      <c r="N347" s="23" t="str">
        <f>IFERROR(IF(M347="","",M347/SUMIF(#REF!,"TOTAL",M:M)),"")</f>
        <v/>
      </c>
    </row>
    <row r="348" spans="1:14" s="160" customFormat="1" ht="15" x14ac:dyDescent="0.25">
      <c r="B348" s="227" t="e">
        <f>IF(#REF!=#REF!,M348,"")</f>
        <v>#REF!</v>
      </c>
      <c r="C348" s="228" t="e">
        <f>IF(#REF!="","",COUNTIF(#REF!,#REF!))</f>
        <v>#REF!</v>
      </c>
      <c r="D348" s="228" t="e">
        <f>IF(#REF!="","",IF(#REF!=#REF!,"",IF(OR(#REF!=#REF!,#REF!=#REF!,#REF!=#REF!),COUNTIFS(ORÇAMENTO!C$8:$C348,ORÇAMENTO!C348,ORÇAMENTO!#REF!,#REF!),COUNTIFS(ORÇAMENTO!$C$8:$C348,ORÇAMENTO!C348,ORÇAMENTO!#REF!,#REF!))))</f>
        <v>#REF!</v>
      </c>
      <c r="E348" s="173" t="s">
        <v>1244</v>
      </c>
      <c r="F348" s="21"/>
      <c r="G348" s="20"/>
      <c r="H348" s="20" t="s">
        <v>280</v>
      </c>
      <c r="I348" s="159"/>
      <c r="J348" s="21"/>
      <c r="K348" s="22"/>
      <c r="L348" s="204"/>
      <c r="M348" s="22"/>
      <c r="N348" s="23" t="str">
        <f>IFERROR(IF(M348="","",M348/SUMIF(#REF!,"TOTAL",M:M)),"")</f>
        <v/>
      </c>
    </row>
    <row r="349" spans="1:14" ht="15" x14ac:dyDescent="0.2">
      <c r="B349" s="171" t="e">
        <f>IF(#REF!=#REF!,M349,"")</f>
        <v>#REF!</v>
      </c>
      <c r="C349" s="167" t="e">
        <f>IF(#REF!="","",COUNTIF(#REF!,#REF!))</f>
        <v>#REF!</v>
      </c>
      <c r="D349" s="167" t="e">
        <f>IF(#REF!="","",IF(#REF!=#REF!,"",IF(OR(#REF!=#REF!,#REF!=#REF!,#REF!=#REF!),COUNTIFS(ORÇAMENTO!C$8:$C349,ORÇAMENTO!C349,ORÇAMENTO!#REF!,#REF!),COUNTIFS(ORÇAMENTO!$C$8:$C349,ORÇAMENTO!C349,ORÇAMENTO!#REF!,#REF!))))</f>
        <v>#REF!</v>
      </c>
      <c r="E349" s="174" t="s">
        <v>1245</v>
      </c>
      <c r="F349" s="25" t="s">
        <v>281</v>
      </c>
      <c r="G349" s="24" t="s">
        <v>15</v>
      </c>
      <c r="H349" s="24" t="s">
        <v>282</v>
      </c>
      <c r="I349" s="26" t="s">
        <v>19</v>
      </c>
      <c r="J349" s="25">
        <v>6</v>
      </c>
      <c r="K349" s="27"/>
      <c r="L349" s="202"/>
      <c r="M349" s="27"/>
      <c r="N349" s="23" t="str">
        <f>IFERROR(IF(M349="","",M349/SUMIF(#REF!,"TOTAL",M:M)),"")</f>
        <v/>
      </c>
    </row>
    <row r="350" spans="1:14" ht="30" x14ac:dyDescent="0.2">
      <c r="B350" s="171" t="e">
        <f>IF(#REF!=#REF!,M350,"")</f>
        <v>#REF!</v>
      </c>
      <c r="C350" s="167" t="e">
        <f>IF(#REF!="","",COUNTIF(#REF!,#REF!))</f>
        <v>#REF!</v>
      </c>
      <c r="D350" s="167" t="e">
        <f>IF(#REF!="","",IF(#REF!=#REF!,"",IF(OR(#REF!=#REF!,#REF!=#REF!,#REF!=#REF!),COUNTIFS(ORÇAMENTO!C$8:$C350,ORÇAMENTO!C350,ORÇAMENTO!#REF!,#REF!),COUNTIFS(ORÇAMENTO!$C$8:$C350,ORÇAMENTO!C350,ORÇAMENTO!#REF!,#REF!))))</f>
        <v>#REF!</v>
      </c>
      <c r="E350" s="174" t="s">
        <v>1246</v>
      </c>
      <c r="F350" s="25" t="s">
        <v>283</v>
      </c>
      <c r="G350" s="24" t="s">
        <v>15</v>
      </c>
      <c r="H350" s="24" t="s">
        <v>284</v>
      </c>
      <c r="I350" s="26" t="s">
        <v>19</v>
      </c>
      <c r="J350" s="25">
        <v>5</v>
      </c>
      <c r="K350" s="27"/>
      <c r="L350" s="202"/>
      <c r="M350" s="27"/>
      <c r="N350" s="23" t="str">
        <f>IFERROR(IF(M350="","",M350/SUMIF(#REF!,"TOTAL",M:M)),"")</f>
        <v/>
      </c>
    </row>
    <row r="351" spans="1:14" ht="24" customHeight="1" x14ac:dyDescent="0.2">
      <c r="A351" s="183"/>
      <c r="B351" s="171" t="e">
        <f>IF(#REF!=#REF!,M351,"")</f>
        <v>#REF!</v>
      </c>
      <c r="C351" s="167" t="e">
        <f>IF(#REF!="","",COUNTIF(#REF!,#REF!))</f>
        <v>#REF!</v>
      </c>
      <c r="D351" s="167" t="e">
        <f>IF(#REF!="","",IF(#REF!=#REF!,"",IF(OR(#REF!=#REF!,#REF!=#REF!,#REF!=#REF!),COUNTIFS(ORÇAMENTO!C$8:$C351,ORÇAMENTO!C351,ORÇAMENTO!#REF!,#REF!),COUNTIFS(ORÇAMENTO!$C$8:$C351,ORÇAMENTO!C351,ORÇAMENTO!#REF!,#REF!))))</f>
        <v>#REF!</v>
      </c>
      <c r="E351" s="174" t="s">
        <v>1247</v>
      </c>
      <c r="F351" s="25" t="s">
        <v>810</v>
      </c>
      <c r="G351" s="24" t="s">
        <v>285</v>
      </c>
      <c r="H351" s="24" t="s">
        <v>811</v>
      </c>
      <c r="I351" s="26" t="s">
        <v>809</v>
      </c>
      <c r="J351" s="25">
        <v>8</v>
      </c>
      <c r="K351" s="27"/>
      <c r="L351" s="202"/>
      <c r="M351" s="27"/>
      <c r="N351" s="23" t="str">
        <f>IFERROR(IF(M351="","",M351/SUMIF(#REF!,"TOTAL",M:M)),"")</f>
        <v/>
      </c>
    </row>
    <row r="352" spans="1:14" ht="30" x14ac:dyDescent="0.2">
      <c r="B352" s="171" t="e">
        <f>IF(#REF!=#REF!,M352,"")</f>
        <v>#REF!</v>
      </c>
      <c r="C352" s="167" t="e">
        <f>IF(#REF!="","",COUNTIF(#REF!,#REF!))</f>
        <v>#REF!</v>
      </c>
      <c r="D352" s="167" t="e">
        <f>IF(#REF!="","",IF(#REF!=#REF!,"",IF(OR(#REF!=#REF!,#REF!=#REF!,#REF!=#REF!),COUNTIFS(ORÇAMENTO!C$8:$C352,ORÇAMENTO!C352,ORÇAMENTO!#REF!,#REF!),COUNTIFS(ORÇAMENTO!$C$8:$C352,ORÇAMENTO!C352,ORÇAMENTO!#REF!,#REF!))))</f>
        <v>#REF!</v>
      </c>
      <c r="E352" s="174" t="s">
        <v>1248</v>
      </c>
      <c r="F352" s="25" t="s">
        <v>812</v>
      </c>
      <c r="G352" s="24" t="s">
        <v>285</v>
      </c>
      <c r="H352" s="24" t="s">
        <v>813</v>
      </c>
      <c r="I352" s="26" t="s">
        <v>809</v>
      </c>
      <c r="J352" s="25">
        <v>8</v>
      </c>
      <c r="K352" s="27"/>
      <c r="L352" s="202"/>
      <c r="M352" s="27"/>
      <c r="N352" s="23" t="str">
        <f>IFERROR(IF(M352="","",M352/SUMIF(#REF!,"TOTAL",M:M)),"")</f>
        <v/>
      </c>
    </row>
    <row r="353" spans="2:14" ht="24" customHeight="1" x14ac:dyDescent="0.2">
      <c r="B353" s="171" t="e">
        <f>IF(#REF!=#REF!,M353,"")</f>
        <v>#REF!</v>
      </c>
      <c r="C353" s="167" t="e">
        <f>IF(#REF!="","",COUNTIF(#REF!,#REF!))</f>
        <v>#REF!</v>
      </c>
      <c r="D353" s="167" t="e">
        <f>IF(#REF!="","",IF(#REF!=#REF!,"",IF(OR(#REF!=#REF!,#REF!=#REF!,#REF!=#REF!),COUNTIFS(ORÇAMENTO!C$8:$C353,ORÇAMENTO!C353,ORÇAMENTO!#REF!,#REF!),COUNTIFS(ORÇAMENTO!$C$8:$C353,ORÇAMENTO!C353,ORÇAMENTO!#REF!,#REF!))))</f>
        <v>#REF!</v>
      </c>
      <c r="E353" s="174" t="s">
        <v>1249</v>
      </c>
      <c r="F353" s="25" t="s">
        <v>814</v>
      </c>
      <c r="G353" s="24" t="s">
        <v>93</v>
      </c>
      <c r="H353" s="24" t="s">
        <v>815</v>
      </c>
      <c r="I353" s="26" t="s">
        <v>16</v>
      </c>
      <c r="J353" s="25">
        <v>7</v>
      </c>
      <c r="K353" s="27"/>
      <c r="L353" s="202"/>
      <c r="M353" s="27"/>
      <c r="N353" s="23" t="str">
        <f>IFERROR(IF(M353="","",M353/SUMIF(#REF!,"TOTAL",M:M)),"")</f>
        <v/>
      </c>
    </row>
    <row r="354" spans="2:14" s="160" customFormat="1" ht="15" x14ac:dyDescent="0.25">
      <c r="B354" s="227" t="e">
        <f>IF(#REF!=#REF!,M354,"")</f>
        <v>#REF!</v>
      </c>
      <c r="C354" s="228" t="e">
        <f>IF(#REF!="","",COUNTIF(#REF!,#REF!))</f>
        <v>#REF!</v>
      </c>
      <c r="D354" s="228" t="e">
        <f>IF(#REF!="","",IF(#REF!=#REF!,"",IF(OR(#REF!=#REF!,#REF!=#REF!,#REF!=#REF!),COUNTIFS(ORÇAMENTO!C$8:$C354,ORÇAMENTO!C354,ORÇAMENTO!#REF!,#REF!),COUNTIFS(ORÇAMENTO!$C$8:$C354,ORÇAMENTO!C354,ORÇAMENTO!#REF!,#REF!))))</f>
        <v>#REF!</v>
      </c>
      <c r="E354" s="173" t="s">
        <v>1250</v>
      </c>
      <c r="F354" s="21"/>
      <c r="G354" s="20"/>
      <c r="H354" s="20" t="s">
        <v>816</v>
      </c>
      <c r="I354" s="159"/>
      <c r="J354" s="21"/>
      <c r="K354" s="22"/>
      <c r="L354" s="204"/>
      <c r="M354" s="22"/>
      <c r="N354" s="23" t="str">
        <f>IFERROR(IF(M354="","",M354/SUMIF(#REF!,"TOTAL",M:M)),"")</f>
        <v/>
      </c>
    </row>
    <row r="355" spans="2:14" ht="15" x14ac:dyDescent="0.2">
      <c r="B355" s="171" t="e">
        <f>IF(#REF!=#REF!,M355,"")</f>
        <v>#REF!</v>
      </c>
      <c r="C355" s="167" t="e">
        <f>IF(#REF!="","",COUNTIF(#REF!,#REF!))</f>
        <v>#REF!</v>
      </c>
      <c r="D355" s="167" t="e">
        <f>IF(#REF!="","",IF(#REF!=#REF!,"",IF(OR(#REF!=#REF!,#REF!=#REF!,#REF!=#REF!),COUNTIFS(ORÇAMENTO!C$8:$C355,ORÇAMENTO!C355,ORÇAMENTO!#REF!,#REF!),COUNTIFS(ORÇAMENTO!$C$8:$C355,ORÇAMENTO!C355,ORÇAMENTO!#REF!,#REF!))))</f>
        <v>#REF!</v>
      </c>
      <c r="E355" s="174" t="s">
        <v>1251</v>
      </c>
      <c r="F355" s="25" t="s">
        <v>1649</v>
      </c>
      <c r="G355" s="24" t="s">
        <v>17</v>
      </c>
      <c r="H355" s="24" t="s">
        <v>816</v>
      </c>
      <c r="I355" s="26" t="s">
        <v>19</v>
      </c>
      <c r="J355" s="25">
        <v>1</v>
      </c>
      <c r="K355" s="27"/>
      <c r="L355" s="202"/>
      <c r="M355" s="27"/>
      <c r="N355" s="23" t="str">
        <f>IFERROR(IF(M355="","",M355/SUMIF(#REF!,"TOTAL",M:M)),"")</f>
        <v/>
      </c>
    </row>
    <row r="356" spans="2:14" s="256" customFormat="1" ht="15" x14ac:dyDescent="0.25">
      <c r="B356" s="248" t="e">
        <f>IF(#REF!=#REF!,M356,"")</f>
        <v>#REF!</v>
      </c>
      <c r="C356" s="249" t="e">
        <f>IF(#REF!="","",COUNTIF(#REF!,#REF!))</f>
        <v>#REF!</v>
      </c>
      <c r="D356" s="249" t="e">
        <f>IF(#REF!="","",IF(#REF!=#REF!,"",IF(OR(#REF!=#REF!,#REF!=#REF!,#REF!=#REF!),COUNTIFS(ORÇAMENTO!C$8:$C356,ORÇAMENTO!C356,ORÇAMENTO!#REF!,#REF!),COUNTIFS(ORÇAMENTO!$C$8:$C356,ORÇAMENTO!C356,ORÇAMENTO!#REF!,#REF!))))</f>
        <v>#REF!</v>
      </c>
      <c r="E356" s="250" t="s">
        <v>1252</v>
      </c>
      <c r="F356" s="251"/>
      <c r="G356" s="252"/>
      <c r="H356" s="252" t="s">
        <v>715</v>
      </c>
      <c r="I356" s="253"/>
      <c r="J356" s="251"/>
      <c r="K356" s="254"/>
      <c r="L356" s="255"/>
      <c r="M356" s="254"/>
      <c r="N356" s="246" t="str">
        <f>IFERROR(IF(M356="","",M356/SUMIF(#REF!,"TOTAL",M:M)),"")</f>
        <v/>
      </c>
    </row>
    <row r="357" spans="2:14" s="247" customFormat="1" ht="15" customHeight="1" x14ac:dyDescent="0.2">
      <c r="B357" s="237" t="e">
        <f>IF(#REF!=#REF!,M357,"")</f>
        <v>#REF!</v>
      </c>
      <c r="C357" s="238" t="e">
        <f>IF(#REF!="","",COUNTIF(#REF!,#REF!))</f>
        <v>#REF!</v>
      </c>
      <c r="D357" s="238" t="e">
        <f>IF(#REF!="","",IF(#REF!=#REF!,"",IF(OR(#REF!=#REF!,#REF!=#REF!,#REF!=#REF!),COUNTIFS(ORÇAMENTO!C$8:$C357,ORÇAMENTO!C357,ORÇAMENTO!#REF!,#REF!),COUNTIFS(ORÇAMENTO!$C$8:$C357,ORÇAMENTO!C357,ORÇAMENTO!#REF!,#REF!))))</f>
        <v>#REF!</v>
      </c>
      <c r="E357" s="239" t="s">
        <v>1253</v>
      </c>
      <c r="F357" s="240" t="s">
        <v>1650</v>
      </c>
      <c r="G357" s="241" t="s">
        <v>17</v>
      </c>
      <c r="H357" s="241" t="s">
        <v>716</v>
      </c>
      <c r="I357" s="242" t="s">
        <v>19</v>
      </c>
      <c r="J357" s="240">
        <v>1</v>
      </c>
      <c r="K357" s="245"/>
      <c r="L357" s="244"/>
      <c r="M357" s="245"/>
      <c r="N357" s="246" t="str">
        <f>IFERROR(IF(M357="","",M357/SUMIF(#REF!,"TOTAL",M:M)),"")</f>
        <v/>
      </c>
    </row>
    <row r="358" spans="2:14" s="247" customFormat="1" ht="15" customHeight="1" x14ac:dyDescent="0.2">
      <c r="B358" s="237" t="e">
        <f>IF(#REF!=#REF!,M358,"")</f>
        <v>#REF!</v>
      </c>
      <c r="C358" s="238" t="e">
        <f>IF(#REF!="","",COUNTIF(#REF!,#REF!))</f>
        <v>#REF!</v>
      </c>
      <c r="D358" s="238" t="e">
        <f>IF(#REF!="","",IF(#REF!=#REF!,"",IF(OR(#REF!=#REF!,#REF!=#REF!,#REF!=#REF!),COUNTIFS(ORÇAMENTO!C$8:$C358,ORÇAMENTO!C358,ORÇAMENTO!#REF!,#REF!),COUNTIFS(ORÇAMENTO!$C$8:$C358,ORÇAMENTO!C358,ORÇAMENTO!#REF!,#REF!))))</f>
        <v>#REF!</v>
      </c>
      <c r="E358" s="239" t="s">
        <v>1254</v>
      </c>
      <c r="F358" s="240" t="s">
        <v>731</v>
      </c>
      <c r="G358" s="241" t="s">
        <v>15</v>
      </c>
      <c r="H358" s="241" t="s">
        <v>732</v>
      </c>
      <c r="I358" s="242" t="s">
        <v>32</v>
      </c>
      <c r="J358" s="240">
        <f>18.2*2</f>
        <v>36.4</v>
      </c>
      <c r="K358" s="245"/>
      <c r="L358" s="244"/>
      <c r="M358" s="245"/>
      <c r="N358" s="246" t="str">
        <f>IFERROR(IF(M358="","",M358/SUMIF(#REF!,"TOTAL",M:M)),"")</f>
        <v/>
      </c>
    </row>
    <row r="359" spans="2:14" s="247" customFormat="1" ht="15" customHeight="1" x14ac:dyDescent="0.2">
      <c r="B359" s="237" t="e">
        <f>IF(#REF!=#REF!,M359,"")</f>
        <v>#REF!</v>
      </c>
      <c r="C359" s="238" t="e">
        <f>IF(#REF!="","",COUNTIF(#REF!,#REF!))</f>
        <v>#REF!</v>
      </c>
      <c r="D359" s="238" t="e">
        <f>IF(#REF!="","",IF(#REF!=#REF!,"",IF(OR(#REF!=#REF!,#REF!=#REF!,#REF!=#REF!),COUNTIFS(ORÇAMENTO!C$8:$C359,ORÇAMENTO!C359,ORÇAMENTO!#REF!,#REF!),COUNTIFS(ORÇAMENTO!$C$8:$C359,ORÇAMENTO!C359,ORÇAMENTO!#REF!,#REF!))))</f>
        <v>#REF!</v>
      </c>
      <c r="E359" s="239" t="s">
        <v>1736</v>
      </c>
      <c r="F359" s="240" t="s">
        <v>181</v>
      </c>
      <c r="G359" s="241" t="s">
        <v>15</v>
      </c>
      <c r="H359" s="241" t="s">
        <v>182</v>
      </c>
      <c r="I359" s="242" t="s">
        <v>16</v>
      </c>
      <c r="J359" s="257">
        <f>14*2</f>
        <v>28</v>
      </c>
      <c r="K359" s="245"/>
      <c r="L359" s="244"/>
      <c r="M359" s="245"/>
      <c r="N359" s="246" t="str">
        <f>IFERROR(IF(M359="","",M359/SUMIF(#REF!,"TOTAL",M:M)),"")</f>
        <v/>
      </c>
    </row>
    <row r="360" spans="2:14" s="247" customFormat="1" ht="15" customHeight="1" x14ac:dyDescent="0.2">
      <c r="B360" s="237" t="e">
        <f>IF(#REF!=#REF!,M360,"")</f>
        <v>#REF!</v>
      </c>
      <c r="C360" s="238" t="e">
        <f>IF(#REF!="","",COUNTIF(#REF!,#REF!))</f>
        <v>#REF!</v>
      </c>
      <c r="D360" s="238" t="e">
        <f>IF(#REF!="","",IF(#REF!=#REF!,"",IF(OR(#REF!=#REF!,#REF!=#REF!,#REF!=#REF!),COUNTIFS(ORÇAMENTO!C$8:$C360,ORÇAMENTO!C360,ORÇAMENTO!#REF!,#REF!),COUNTIFS(ORÇAMENTO!$C$8:$C360,ORÇAMENTO!C360,ORÇAMENTO!#REF!,#REF!))))</f>
        <v>#REF!</v>
      </c>
      <c r="E360" s="239" t="s">
        <v>1737</v>
      </c>
      <c r="F360" s="177">
        <v>95240</v>
      </c>
      <c r="G360" s="178" t="s">
        <v>15</v>
      </c>
      <c r="H360" s="178" t="s">
        <v>909</v>
      </c>
      <c r="I360" s="242" t="s">
        <v>16</v>
      </c>
      <c r="J360" s="257">
        <f>14*2</f>
        <v>28</v>
      </c>
      <c r="K360" s="245"/>
      <c r="L360" s="244"/>
      <c r="M360" s="245"/>
      <c r="N360" s="246" t="str">
        <f>IFERROR(IF(M360="","",M360/SUMIF(#REF!,"TOTAL",M:M)),"")</f>
        <v/>
      </c>
    </row>
    <row r="361" spans="2:14" s="247" customFormat="1" ht="15" customHeight="1" x14ac:dyDescent="0.2">
      <c r="B361" s="237" t="e">
        <f>IF(#REF!=#REF!,M361,"")</f>
        <v>#REF!</v>
      </c>
      <c r="C361" s="238" t="e">
        <f>IF(#REF!="","",COUNTIF(#REF!,#REF!))</f>
        <v>#REF!</v>
      </c>
      <c r="D361" s="238" t="e">
        <f>IF(#REF!="","",IF(#REF!=#REF!,"",IF(OR(#REF!=#REF!,#REF!=#REF!,#REF!=#REF!),COUNTIFS(ORÇAMENTO!C$8:$C361,ORÇAMENTO!C361,ORÇAMENTO!#REF!,#REF!),COUNTIFS(ORÇAMENTO!$C$8:$C361,ORÇAMENTO!C361,ORÇAMENTO!#REF!,#REF!))))</f>
        <v>#REF!</v>
      </c>
      <c r="E361" s="239" t="s">
        <v>1738</v>
      </c>
      <c r="F361" s="240" t="s">
        <v>791</v>
      </c>
      <c r="G361" s="241" t="s">
        <v>15</v>
      </c>
      <c r="H361" s="241" t="s">
        <v>792</v>
      </c>
      <c r="I361" s="242" t="s">
        <v>16</v>
      </c>
      <c r="J361" s="257">
        <f>14*2</f>
        <v>28</v>
      </c>
      <c r="K361" s="245"/>
      <c r="L361" s="244"/>
      <c r="M361" s="245"/>
      <c r="N361" s="246" t="str">
        <f>IFERROR(IF(M361="","",M361/SUMIF(#REF!,"TOTAL",M:M)),"")</f>
        <v/>
      </c>
    </row>
    <row r="362" spans="2:14" s="247" customFormat="1" ht="15" customHeight="1" x14ac:dyDescent="0.2">
      <c r="B362" s="237" t="e">
        <f>IF(#REF!=#REF!,M362,"")</f>
        <v>#REF!</v>
      </c>
      <c r="C362" s="238" t="e">
        <f>IF(#REF!="","",COUNTIF(#REF!,#REF!))</f>
        <v>#REF!</v>
      </c>
      <c r="D362" s="238" t="e">
        <f>IF(#REF!="","",IF(#REF!=#REF!,"",IF(OR(#REF!=#REF!,#REF!=#REF!,#REF!=#REF!),COUNTIFS(ORÇAMENTO!C$8:$C362,ORÇAMENTO!C362,ORÇAMENTO!#REF!,#REF!),COUNTIFS(ORÇAMENTO!$C$8:$C362,ORÇAMENTO!C362,ORÇAMENTO!#REF!,#REF!))))</f>
        <v>#REF!</v>
      </c>
      <c r="E362" s="239" t="s">
        <v>1739</v>
      </c>
      <c r="F362" s="177" t="s">
        <v>1518</v>
      </c>
      <c r="G362" s="178" t="s">
        <v>15</v>
      </c>
      <c r="H362" s="178" t="s">
        <v>1519</v>
      </c>
      <c r="I362" s="179" t="s">
        <v>32</v>
      </c>
      <c r="J362" s="240">
        <v>24.4</v>
      </c>
      <c r="K362" s="245"/>
      <c r="L362" s="244"/>
      <c r="M362" s="245"/>
      <c r="N362" s="246" t="str">
        <f>IFERROR(IF(M362="","",M362/SUMIF(#REF!,"TOTAL",M:M)),"")</f>
        <v/>
      </c>
    </row>
    <row r="363" spans="2:14" s="165" customFormat="1" ht="36" customHeight="1" x14ac:dyDescent="0.2">
      <c r="B363" s="171" t="e">
        <f>IF(#REF!=#REF!,M363,"")</f>
        <v>#REF!</v>
      </c>
      <c r="C363" s="167" t="e">
        <f>IF(#REF!="","",COUNTIF(#REF!,#REF!))</f>
        <v>#REF!</v>
      </c>
      <c r="D363" s="167" t="e">
        <f>IF(#REF!="","",IF(#REF!=#REF!,"",IF(OR(#REF!=#REF!,#REF!=#REF!,#REF!=#REF!),COUNTIFS(ORÇAMENTO!C$8:$C363,ORÇAMENTO!C363,ORÇAMENTO!#REF!,#REF!),COUNTIFS(ORÇAMENTO!$C$8:$C363,ORÇAMENTO!C363,ORÇAMENTO!#REF!,#REF!))))</f>
        <v>#REF!</v>
      </c>
      <c r="E363" s="174" t="s">
        <v>1254</v>
      </c>
      <c r="F363" s="25" t="s">
        <v>920</v>
      </c>
      <c r="G363" s="24" t="s">
        <v>179</v>
      </c>
      <c r="H363" s="24" t="s">
        <v>921</v>
      </c>
      <c r="I363" s="26" t="s">
        <v>498</v>
      </c>
      <c r="J363" s="25">
        <v>1</v>
      </c>
      <c r="K363" s="27"/>
      <c r="L363" s="202"/>
      <c r="M363" s="27"/>
      <c r="N363" s="23" t="str">
        <f>IFERROR(IF(M363="","",M363/SUMIF(#REF!,"TOTAL",M:M)),"")</f>
        <v/>
      </c>
    </row>
    <row r="364" spans="2:14" s="160" customFormat="1" ht="24" customHeight="1" x14ac:dyDescent="0.25">
      <c r="B364" s="227" t="e">
        <f>IF(#REF!=#REF!,M364,"")</f>
        <v>#REF!</v>
      </c>
      <c r="C364" s="228" t="e">
        <f>IF(#REF!="","",COUNTIF(#REF!,#REF!))</f>
        <v>#REF!</v>
      </c>
      <c r="D364" s="228" t="e">
        <f>IF(#REF!="","",IF(#REF!=#REF!,"",IF(OR(#REF!=#REF!,#REF!=#REF!,#REF!=#REF!),COUNTIFS(ORÇAMENTO!C$8:$C364,ORÇAMENTO!C364,ORÇAMENTO!#REF!,#REF!),COUNTIFS(ORÇAMENTO!$C$8:$C364,ORÇAMENTO!C364,ORÇAMENTO!#REF!,#REF!))))</f>
        <v>#REF!</v>
      </c>
      <c r="E364" s="172" t="s">
        <v>440</v>
      </c>
      <c r="F364" s="28"/>
      <c r="G364" s="28"/>
      <c r="H364" s="28" t="s">
        <v>286</v>
      </c>
      <c r="I364" s="28"/>
      <c r="J364" s="29"/>
      <c r="K364" s="28"/>
      <c r="L364" s="28"/>
      <c r="M364" s="30"/>
      <c r="N364" s="205" t="str">
        <f>IFERROR(IF(M364="","",M364/SUMIF(#REF!,"TOTAL",M:M)),"")</f>
        <v/>
      </c>
    </row>
    <row r="365" spans="2:14" s="160" customFormat="1" ht="15" x14ac:dyDescent="0.25">
      <c r="B365" s="227" t="e">
        <f>IF(#REF!=#REF!,M365,"")</f>
        <v>#REF!</v>
      </c>
      <c r="C365" s="228" t="e">
        <f>IF(#REF!="","",COUNTIF(#REF!,#REF!))</f>
        <v>#REF!</v>
      </c>
      <c r="D365" s="228" t="e">
        <f>IF(#REF!="","",IF(#REF!=#REF!,"",IF(OR(#REF!=#REF!,#REF!=#REF!,#REF!=#REF!),COUNTIFS(ORÇAMENTO!C$8:$C365,ORÇAMENTO!C365,ORÇAMENTO!#REF!,#REF!),COUNTIFS(ORÇAMENTO!$C$8:$C365,ORÇAMENTO!C365,ORÇAMENTO!#REF!,#REF!))))</f>
        <v>#REF!</v>
      </c>
      <c r="E365" s="173" t="s">
        <v>1255</v>
      </c>
      <c r="F365" s="21"/>
      <c r="G365" s="20"/>
      <c r="H365" s="20" t="s">
        <v>287</v>
      </c>
      <c r="I365" s="159"/>
      <c r="J365" s="21"/>
      <c r="K365" s="22"/>
      <c r="L365" s="22"/>
      <c r="M365" s="22"/>
      <c r="N365" s="23" t="str">
        <f>IFERROR(IF(M365="","",M365/SUMIF(#REF!,"TOTAL",M:M)),"")</f>
        <v/>
      </c>
    </row>
    <row r="366" spans="2:14" ht="45" x14ac:dyDescent="0.2">
      <c r="B366" s="171" t="e">
        <f>IF(#REF!=#REF!,M366,"")</f>
        <v>#REF!</v>
      </c>
      <c r="C366" s="167" t="e">
        <f>IF(#REF!="","",COUNTIF(#REF!,#REF!))</f>
        <v>#REF!</v>
      </c>
      <c r="D366" s="167" t="e">
        <f>IF(#REF!="","",IF(#REF!=#REF!,"",IF(OR(#REF!=#REF!,#REF!=#REF!,#REF!=#REF!),COUNTIFS(ORÇAMENTO!C$8:$C366,ORÇAMENTO!C366,ORÇAMENTO!#REF!,#REF!),COUNTIFS(ORÇAMENTO!$C$8:$C366,ORÇAMENTO!C366,ORÇAMENTO!#REF!,#REF!))))</f>
        <v>#REF!</v>
      </c>
      <c r="E366" s="174" t="s">
        <v>1256</v>
      </c>
      <c r="F366" s="25" t="s">
        <v>288</v>
      </c>
      <c r="G366" s="24" t="s">
        <v>15</v>
      </c>
      <c r="H366" s="24" t="s">
        <v>289</v>
      </c>
      <c r="I366" s="26" t="s">
        <v>19</v>
      </c>
      <c r="J366" s="25">
        <v>1</v>
      </c>
      <c r="K366" s="27"/>
      <c r="L366" s="202"/>
      <c r="M366" s="27"/>
      <c r="N366" s="23" t="str">
        <f>IFERROR(IF(M366="","",M366/SUMIF(#REF!,"TOTAL",M:M)),"")</f>
        <v/>
      </c>
    </row>
    <row r="367" spans="2:14" ht="36" customHeight="1" x14ac:dyDescent="0.2">
      <c r="B367" s="171" t="e">
        <f>IF(#REF!=#REF!,M367,"")</f>
        <v>#REF!</v>
      </c>
      <c r="C367" s="167" t="e">
        <f>IF(#REF!="","",COUNTIF(#REF!,#REF!))</f>
        <v>#REF!</v>
      </c>
      <c r="D367" s="167" t="e">
        <f>IF(#REF!="","",IF(#REF!=#REF!,"",IF(OR(#REF!=#REF!,#REF!=#REF!,#REF!=#REF!),COUNTIFS(ORÇAMENTO!C$8:$C367,ORÇAMENTO!C367,ORÇAMENTO!#REF!,#REF!),COUNTIFS(ORÇAMENTO!$C$8:$C367,ORÇAMENTO!C367,ORÇAMENTO!#REF!,#REF!))))</f>
        <v>#REF!</v>
      </c>
      <c r="E367" s="174" t="s">
        <v>1257</v>
      </c>
      <c r="F367" s="25" t="s">
        <v>290</v>
      </c>
      <c r="G367" s="24" t="s">
        <v>15</v>
      </c>
      <c r="H367" s="24" t="s">
        <v>291</v>
      </c>
      <c r="I367" s="26" t="s">
        <v>19</v>
      </c>
      <c r="J367" s="25">
        <v>1</v>
      </c>
      <c r="K367" s="27"/>
      <c r="L367" s="202"/>
      <c r="M367" s="27"/>
      <c r="N367" s="23" t="str">
        <f>IFERROR(IF(M367="","",M367/SUMIF(#REF!,"TOTAL",M:M)),"")</f>
        <v/>
      </c>
    </row>
    <row r="368" spans="2:14" ht="36" customHeight="1" x14ac:dyDescent="0.2">
      <c r="B368" s="171" t="e">
        <f>IF(#REF!=#REF!,M368,"")</f>
        <v>#REF!</v>
      </c>
      <c r="C368" s="167" t="e">
        <f>IF(#REF!="","",COUNTIF(#REF!,#REF!))</f>
        <v>#REF!</v>
      </c>
      <c r="D368" s="167" t="e">
        <f>IF(#REF!="","",IF(#REF!=#REF!,"",IF(OR(#REF!=#REF!,#REF!=#REF!,#REF!=#REF!),COUNTIFS(ORÇAMENTO!C$8:$C368,ORÇAMENTO!C368,ORÇAMENTO!#REF!,#REF!),COUNTIFS(ORÇAMENTO!$C$8:$C368,ORÇAMENTO!C368,ORÇAMENTO!#REF!,#REF!))))</f>
        <v>#REF!</v>
      </c>
      <c r="E368" s="174" t="s">
        <v>1258</v>
      </c>
      <c r="F368" s="25" t="s">
        <v>292</v>
      </c>
      <c r="G368" s="24" t="s">
        <v>15</v>
      </c>
      <c r="H368" s="24" t="s">
        <v>293</v>
      </c>
      <c r="I368" s="26" t="s">
        <v>19</v>
      </c>
      <c r="J368" s="25">
        <v>9</v>
      </c>
      <c r="K368" s="27"/>
      <c r="L368" s="202"/>
      <c r="M368" s="27"/>
      <c r="N368" s="23" t="str">
        <f>IFERROR(IF(M368="","",M368/SUMIF(#REF!,"TOTAL",M:M)),"")</f>
        <v/>
      </c>
    </row>
    <row r="369" spans="1:14" s="188" customFormat="1" ht="36" customHeight="1" x14ac:dyDescent="0.2">
      <c r="B369" s="171" t="e">
        <f>IF(#REF!=#REF!,M369,"")</f>
        <v>#REF!</v>
      </c>
      <c r="C369" s="167" t="e">
        <f>IF(#REF!="","",COUNTIF(#REF!,#REF!))</f>
        <v>#REF!</v>
      </c>
      <c r="D369" s="167" t="e">
        <f>IF(#REF!="","",IF(#REF!=#REF!,"",IF(OR(#REF!=#REF!,#REF!=#REF!,#REF!=#REF!),COUNTIFS(ORÇAMENTO!C$8:$C369,ORÇAMENTO!C369,ORÇAMENTO!#REF!,#REF!),COUNTIFS(ORÇAMENTO!$C$8:$C369,ORÇAMENTO!C369,ORÇAMENTO!#REF!,#REF!))))</f>
        <v>#REF!</v>
      </c>
      <c r="E369" s="174" t="s">
        <v>1259</v>
      </c>
      <c r="F369" s="208" t="s">
        <v>1593</v>
      </c>
      <c r="G369" s="209" t="s">
        <v>15</v>
      </c>
      <c r="H369" s="209" t="s">
        <v>1592</v>
      </c>
      <c r="I369" s="210" t="s">
        <v>19</v>
      </c>
      <c r="J369" s="208">
        <v>9</v>
      </c>
      <c r="K369" s="211"/>
      <c r="L369" s="202"/>
      <c r="M369" s="211"/>
      <c r="N369" s="212" t="str">
        <f>IFERROR(IF(M369="","",M369/SUMIF(#REF!,"TOTAL",M:M)),"")</f>
        <v/>
      </c>
    </row>
    <row r="370" spans="1:14" ht="51.75" customHeight="1" x14ac:dyDescent="0.2">
      <c r="B370" s="171" t="e">
        <f>IF(#REF!=#REF!,M370,"")</f>
        <v>#REF!</v>
      </c>
      <c r="C370" s="167" t="e">
        <f>IF(#REF!="","",COUNTIF(#REF!,#REF!))</f>
        <v>#REF!</v>
      </c>
      <c r="D370" s="167" t="e">
        <f>IF(#REF!="","",IF(#REF!=#REF!,"",IF(OR(#REF!=#REF!,#REF!=#REF!,#REF!=#REF!),COUNTIFS(ORÇAMENTO!C$8:$C370,ORÇAMENTO!C370,ORÇAMENTO!#REF!,#REF!),COUNTIFS(ORÇAMENTO!$C$8:$C370,ORÇAMENTO!C370,ORÇAMENTO!#REF!,#REF!))))</f>
        <v>#REF!</v>
      </c>
      <c r="E370" s="174" t="s">
        <v>1260</v>
      </c>
      <c r="F370" s="25">
        <v>86937</v>
      </c>
      <c r="G370" s="24" t="s">
        <v>15</v>
      </c>
      <c r="H370" s="24" t="s">
        <v>648</v>
      </c>
      <c r="I370" s="26" t="s">
        <v>19</v>
      </c>
      <c r="J370" s="25">
        <v>9</v>
      </c>
      <c r="K370" s="27"/>
      <c r="L370" s="202"/>
      <c r="M370" s="27"/>
      <c r="N370" s="23" t="str">
        <f>IFERROR(IF(M370="","",M370/SUMIF(#REF!,"TOTAL",M:M)),"")</f>
        <v/>
      </c>
    </row>
    <row r="371" spans="1:14" s="160" customFormat="1" ht="52.5" customHeight="1" x14ac:dyDescent="0.25">
      <c r="B371" s="171" t="e">
        <f>IF(#REF!=#REF!,M371,"")</f>
        <v>#REF!</v>
      </c>
      <c r="C371" s="167" t="e">
        <f>IF(#REF!="","",COUNTIF(#REF!,#REF!))</f>
        <v>#REF!</v>
      </c>
      <c r="D371" s="167" t="e">
        <f>IF(#REF!="","",IF(#REF!=#REF!,"",IF(OR(#REF!=#REF!,#REF!=#REF!,#REF!=#REF!),COUNTIFS(ORÇAMENTO!C$8:$C371,ORÇAMENTO!C371,ORÇAMENTO!#REF!,#REF!),COUNTIFS(ORÇAMENTO!$C$8:$C371,ORÇAMENTO!C371,ORÇAMENTO!#REF!,#REF!))))</f>
        <v>#REF!</v>
      </c>
      <c r="E371" s="174" t="s">
        <v>1261</v>
      </c>
      <c r="F371" s="25" t="s">
        <v>294</v>
      </c>
      <c r="G371" s="24" t="s">
        <v>15</v>
      </c>
      <c r="H371" s="24" t="s">
        <v>295</v>
      </c>
      <c r="I371" s="26" t="s">
        <v>19</v>
      </c>
      <c r="J371" s="25">
        <v>3</v>
      </c>
      <c r="K371" s="27"/>
      <c r="L371" s="202"/>
      <c r="M371" s="27"/>
      <c r="N371" s="23" t="str">
        <f>IFERROR(IF(M371="","",M371/SUMIF(#REF!,"TOTAL",M:M)),"")</f>
        <v/>
      </c>
    </row>
    <row r="372" spans="1:14" ht="51.75" customHeight="1" x14ac:dyDescent="0.2">
      <c r="B372" s="171" t="e">
        <f>IF(#REF!=#REF!,M372,"")</f>
        <v>#REF!</v>
      </c>
      <c r="C372" s="167" t="e">
        <f>IF(#REF!="","",COUNTIF(#REF!,#REF!))</f>
        <v>#REF!</v>
      </c>
      <c r="D372" s="167" t="e">
        <f>IF(#REF!="","",IF(#REF!=#REF!,"",IF(OR(#REF!=#REF!,#REF!=#REF!,#REF!=#REF!),COUNTIFS(ORÇAMENTO!C$8:$C372,ORÇAMENTO!C372,ORÇAMENTO!#REF!,#REF!),COUNTIFS(ORÇAMENTO!$C$8:$C372,ORÇAMENTO!C372,ORÇAMENTO!#REF!,#REF!))))</f>
        <v>#REF!</v>
      </c>
      <c r="E372" s="174" t="s">
        <v>1262</v>
      </c>
      <c r="F372" s="25" t="s">
        <v>296</v>
      </c>
      <c r="G372" s="24" t="s">
        <v>15</v>
      </c>
      <c r="H372" s="24" t="s">
        <v>297</v>
      </c>
      <c r="I372" s="26" t="s">
        <v>19</v>
      </c>
      <c r="J372" s="25">
        <v>4</v>
      </c>
      <c r="K372" s="27"/>
      <c r="L372" s="202"/>
      <c r="M372" s="27"/>
      <c r="N372" s="23" t="str">
        <f>IFERROR(IF(M372="","",M372/SUMIF(#REF!,"TOTAL",M:M)),"")</f>
        <v/>
      </c>
    </row>
    <row r="373" spans="1:14" ht="45" x14ac:dyDescent="0.2">
      <c r="B373" s="171" t="e">
        <f>IF(#REF!=#REF!,M373,"")</f>
        <v>#REF!</v>
      </c>
      <c r="C373" s="167" t="e">
        <f>IF(#REF!="","",COUNTIF(#REF!,#REF!))</f>
        <v>#REF!</v>
      </c>
      <c r="D373" s="167" t="e">
        <f>IF(#REF!="","",IF(#REF!=#REF!,"",IF(OR(#REF!=#REF!,#REF!=#REF!,#REF!=#REF!),COUNTIFS(ORÇAMENTO!C$8:$C373,ORÇAMENTO!C373,ORÇAMENTO!#REF!,#REF!),COUNTIFS(ORÇAMENTO!$C$8:$C373,ORÇAMENTO!C373,ORÇAMENTO!#REF!,#REF!))))</f>
        <v>#REF!</v>
      </c>
      <c r="E373" s="174" t="s">
        <v>1594</v>
      </c>
      <c r="F373" s="25" t="s">
        <v>649</v>
      </c>
      <c r="G373" s="24" t="s">
        <v>15</v>
      </c>
      <c r="H373" s="24" t="s">
        <v>650</v>
      </c>
      <c r="I373" s="26" t="s">
        <v>19</v>
      </c>
      <c r="J373" s="25">
        <v>5</v>
      </c>
      <c r="K373" s="27"/>
      <c r="L373" s="202"/>
      <c r="M373" s="27"/>
      <c r="N373" s="23" t="str">
        <f>IFERROR(IF(M373="","",M373/SUMIF(#REF!,"TOTAL",M:M)),"")</f>
        <v/>
      </c>
    </row>
    <row r="374" spans="1:14" s="160" customFormat="1" ht="24" customHeight="1" x14ac:dyDescent="0.25">
      <c r="B374" s="227" t="e">
        <f>IF(#REF!=#REF!,M374,"")</f>
        <v>#REF!</v>
      </c>
      <c r="C374" s="228" t="e">
        <f>IF(#REF!="","",COUNTIF(#REF!,#REF!))</f>
        <v>#REF!</v>
      </c>
      <c r="D374" s="228" t="e">
        <f>IF(#REF!="","",IF(#REF!=#REF!,"",IF(OR(#REF!=#REF!,#REF!=#REF!,#REF!=#REF!),COUNTIFS(ORÇAMENTO!C$8:$C374,ORÇAMENTO!C374,ORÇAMENTO!#REF!,#REF!),COUNTIFS(ORÇAMENTO!$C$8:$C374,ORÇAMENTO!C374,ORÇAMENTO!#REF!,#REF!))))</f>
        <v>#REF!</v>
      </c>
      <c r="E374" s="173" t="s">
        <v>1263</v>
      </c>
      <c r="F374" s="21"/>
      <c r="G374" s="20"/>
      <c r="H374" s="20" t="s">
        <v>298</v>
      </c>
      <c r="I374" s="159"/>
      <c r="J374" s="21"/>
      <c r="K374" s="22"/>
      <c r="L374" s="204"/>
      <c r="M374" s="22"/>
      <c r="N374" s="23" t="str">
        <f>IFERROR(IF(M374="","",M374/SUMIF(#REF!,"TOTAL",M:M)),"")</f>
        <v/>
      </c>
    </row>
    <row r="375" spans="1:14" ht="36" customHeight="1" x14ac:dyDescent="0.2">
      <c r="B375" s="171" t="e">
        <f>IF(#REF!=#REF!,M375,"")</f>
        <v>#REF!</v>
      </c>
      <c r="C375" s="167" t="e">
        <f>IF(#REF!="","",COUNTIF(#REF!,#REF!))</f>
        <v>#REF!</v>
      </c>
      <c r="D375" s="167" t="e">
        <f>IF(#REF!="","",IF(#REF!=#REF!,"",IF(OR(#REF!=#REF!,#REF!=#REF!,#REF!=#REF!),COUNTIFS(ORÇAMENTO!C$8:$C375,ORÇAMENTO!C375,ORÇAMENTO!#REF!,#REF!),COUNTIFS(ORÇAMENTO!$C$8:$C375,ORÇAMENTO!C375,ORÇAMENTO!#REF!,#REF!))))</f>
        <v>#REF!</v>
      </c>
      <c r="E375" s="174" t="s">
        <v>1264</v>
      </c>
      <c r="F375" s="25" t="s">
        <v>299</v>
      </c>
      <c r="G375" s="24" t="s">
        <v>15</v>
      </c>
      <c r="H375" s="24" t="s">
        <v>300</v>
      </c>
      <c r="I375" s="26" t="s">
        <v>16</v>
      </c>
      <c r="J375" s="25">
        <v>6.47</v>
      </c>
      <c r="K375" s="27"/>
      <c r="L375" s="202"/>
      <c r="M375" s="27"/>
      <c r="N375" s="23" t="str">
        <f>IFERROR(IF(M375="","",M375/SUMIF(#REF!,"TOTAL",M:M)),"")</f>
        <v/>
      </c>
    </row>
    <row r="376" spans="1:14" ht="30" x14ac:dyDescent="0.2">
      <c r="B376" s="171" t="e">
        <f>IF(#REF!=#REF!,M376,"")</f>
        <v>#REF!</v>
      </c>
      <c r="C376" s="167" t="e">
        <f>IF(#REF!="","",COUNTIF(#REF!,#REF!))</f>
        <v>#REF!</v>
      </c>
      <c r="D376" s="167" t="e">
        <f>IF(#REF!="","",IF(#REF!=#REF!,"",IF(OR(#REF!=#REF!,#REF!=#REF!,#REF!=#REF!),COUNTIFS(ORÇAMENTO!C$8:$C376,ORÇAMENTO!C376,ORÇAMENTO!#REF!,#REF!),COUNTIFS(ORÇAMENTO!$C$8:$C376,ORÇAMENTO!C376,ORÇAMENTO!#REF!,#REF!))))</f>
        <v>#REF!</v>
      </c>
      <c r="E376" s="174" t="s">
        <v>1265</v>
      </c>
      <c r="F376" s="25" t="s">
        <v>651</v>
      </c>
      <c r="G376" s="24" t="s">
        <v>15</v>
      </c>
      <c r="H376" s="24" t="s">
        <v>652</v>
      </c>
      <c r="I376" s="26" t="s">
        <v>19</v>
      </c>
      <c r="J376" s="25">
        <v>3</v>
      </c>
      <c r="K376" s="27"/>
      <c r="L376" s="202"/>
      <c r="M376" s="27"/>
      <c r="N376" s="23" t="str">
        <f>IFERROR(IF(M376="","",M376/SUMIF(#REF!,"TOTAL",M:M)),"")</f>
        <v/>
      </c>
    </row>
    <row r="377" spans="1:14" ht="41.25" customHeight="1" x14ac:dyDescent="0.2">
      <c r="B377" s="171" t="e">
        <f>IF(#REF!=#REF!,M377,"")</f>
        <v>#REF!</v>
      </c>
      <c r="C377" s="167" t="e">
        <f>IF(#REF!="","",COUNTIF(#REF!,#REF!))</f>
        <v>#REF!</v>
      </c>
      <c r="D377" s="167" t="e">
        <f>IF(#REF!="","",IF(#REF!=#REF!,"",IF(OR(#REF!=#REF!,#REF!=#REF!,#REF!=#REF!),COUNTIFS(ORÇAMENTO!C$8:$C377,ORÇAMENTO!C377,ORÇAMENTO!#REF!,#REF!),COUNTIFS(ORÇAMENTO!$C$8:$C377,ORÇAMENTO!C377,ORÇAMENTO!#REF!,#REF!))))</f>
        <v>#REF!</v>
      </c>
      <c r="E377" s="174" t="s">
        <v>1266</v>
      </c>
      <c r="F377" s="25" t="s">
        <v>1651</v>
      </c>
      <c r="G377" s="24" t="s">
        <v>17</v>
      </c>
      <c r="H377" s="24" t="s">
        <v>653</v>
      </c>
      <c r="I377" s="26" t="s">
        <v>19</v>
      </c>
      <c r="J377" s="25">
        <v>12</v>
      </c>
      <c r="K377" s="27"/>
      <c r="L377" s="202"/>
      <c r="M377" s="27"/>
      <c r="N377" s="23" t="str">
        <f>IFERROR(IF(M377="","",M377/SUMIF(#REF!,"TOTAL",M:M)),"")</f>
        <v/>
      </c>
    </row>
    <row r="378" spans="1:14" ht="36" customHeight="1" x14ac:dyDescent="0.2">
      <c r="B378" s="171" t="e">
        <f>IF(#REF!=#REF!,M378,"")</f>
        <v>#REF!</v>
      </c>
      <c r="C378" s="167" t="e">
        <f>IF(#REF!="","",COUNTIF(#REF!,#REF!))</f>
        <v>#REF!</v>
      </c>
      <c r="D378" s="167" t="e">
        <f>IF(#REF!="","",IF(#REF!=#REF!,"",IF(OR(#REF!=#REF!,#REF!=#REF!,#REF!=#REF!),COUNTIFS(ORÇAMENTO!C$8:$C378,ORÇAMENTO!C378,ORÇAMENTO!#REF!,#REF!),COUNTIFS(ORÇAMENTO!$C$8:$C378,ORÇAMENTO!C378,ORÇAMENTO!#REF!,#REF!))))</f>
        <v>#REF!</v>
      </c>
      <c r="E378" s="174" t="s">
        <v>1267</v>
      </c>
      <c r="F378" s="25" t="s">
        <v>654</v>
      </c>
      <c r="G378" s="24" t="s">
        <v>15</v>
      </c>
      <c r="H378" s="24" t="s">
        <v>655</v>
      </c>
      <c r="I378" s="26" t="s">
        <v>19</v>
      </c>
      <c r="J378" s="25">
        <v>13</v>
      </c>
      <c r="K378" s="27"/>
      <c r="L378" s="202"/>
      <c r="M378" s="27"/>
      <c r="N378" s="23" t="str">
        <f>IFERROR(IF(M378="","",M378/SUMIF(#REF!,"TOTAL",M:M)),"")</f>
        <v/>
      </c>
    </row>
    <row r="379" spans="1:14" s="161" customFormat="1" ht="24" customHeight="1" x14ac:dyDescent="0.2">
      <c r="B379" s="171" t="e">
        <f>IF(#REF!=#REF!,M379,"")</f>
        <v>#REF!</v>
      </c>
      <c r="C379" s="167" t="e">
        <f>IF(#REF!="","",COUNTIF(#REF!,#REF!))</f>
        <v>#REF!</v>
      </c>
      <c r="D379" s="167" t="e">
        <f>IF(#REF!="","",IF(#REF!=#REF!,"",IF(OR(#REF!=#REF!,#REF!=#REF!,#REF!=#REF!),COUNTIFS(ORÇAMENTO!C$8:$C379,ORÇAMENTO!C379,ORÇAMENTO!#REF!,#REF!),COUNTIFS(ORÇAMENTO!$C$8:$C379,ORÇAMENTO!C379,ORÇAMENTO!#REF!,#REF!))))</f>
        <v>#REF!</v>
      </c>
      <c r="E379" s="174" t="s">
        <v>1268</v>
      </c>
      <c r="F379" s="25" t="s">
        <v>1652</v>
      </c>
      <c r="G379" s="24" t="s">
        <v>17</v>
      </c>
      <c r="H379" s="24" t="s">
        <v>656</v>
      </c>
      <c r="I379" s="26" t="s">
        <v>19</v>
      </c>
      <c r="J379" s="25">
        <v>9</v>
      </c>
      <c r="K379" s="25"/>
      <c r="L379" s="202"/>
      <c r="M379" s="27"/>
      <c r="N379" s="23" t="str">
        <f>IFERROR(IF(M379="","",M379/SUMIF(#REF!,"TOTAL",M:M)),"")</f>
        <v/>
      </c>
    </row>
    <row r="380" spans="1:14" ht="36" customHeight="1" x14ac:dyDescent="0.2">
      <c r="A380" s="183"/>
      <c r="B380" s="171" t="e">
        <f>IF(#REF!=#REF!,M380,"")</f>
        <v>#REF!</v>
      </c>
      <c r="C380" s="167" t="e">
        <f>IF(#REF!="","",COUNTIF(#REF!,#REF!))</f>
        <v>#REF!</v>
      </c>
      <c r="D380" s="167" t="e">
        <f>IF(#REF!="","",IF(#REF!=#REF!,"",IF(OR(#REF!=#REF!,#REF!=#REF!,#REF!=#REF!),COUNTIFS(ORÇAMENTO!C$8:$C380,ORÇAMENTO!C380,ORÇAMENTO!#REF!,#REF!),COUNTIFS(ORÇAMENTO!$C$8:$C380,ORÇAMENTO!C380,ORÇAMENTO!#REF!,#REF!))))</f>
        <v>#REF!</v>
      </c>
      <c r="E380" s="174" t="s">
        <v>1269</v>
      </c>
      <c r="F380" s="25" t="s">
        <v>301</v>
      </c>
      <c r="G380" s="24" t="s">
        <v>15</v>
      </c>
      <c r="H380" s="24" t="s">
        <v>302</v>
      </c>
      <c r="I380" s="26" t="s">
        <v>19</v>
      </c>
      <c r="J380" s="25">
        <v>1</v>
      </c>
      <c r="K380" s="27"/>
      <c r="L380" s="202"/>
      <c r="M380" s="27"/>
      <c r="N380" s="23" t="str">
        <f>IFERROR(IF(M380="","",M380/SUMIF(#REF!,"TOTAL",M:M)),"")</f>
        <v/>
      </c>
    </row>
    <row r="381" spans="1:14" ht="15" x14ac:dyDescent="0.2">
      <c r="B381" s="171" t="e">
        <f>IF(#REF!=#REF!,M381,"")</f>
        <v>#REF!</v>
      </c>
      <c r="C381" s="167" t="e">
        <f>IF(#REF!="","",COUNTIF(#REF!,#REF!))</f>
        <v>#REF!</v>
      </c>
      <c r="D381" s="167" t="e">
        <f>IF(#REF!="","",IF(#REF!=#REF!,"",IF(OR(#REF!=#REF!,#REF!=#REF!,#REF!=#REF!),COUNTIFS(ORÇAMENTO!C$8:$C381,ORÇAMENTO!C381,ORÇAMENTO!#REF!,#REF!),COUNTIFS(ORÇAMENTO!$C$8:$C381,ORÇAMENTO!C381,ORÇAMENTO!#REF!,#REF!))))</f>
        <v>#REF!</v>
      </c>
      <c r="E381" s="174" t="s">
        <v>1270</v>
      </c>
      <c r="F381" s="25" t="s">
        <v>1653</v>
      </c>
      <c r="G381" s="24" t="s">
        <v>17</v>
      </c>
      <c r="H381" s="24" t="s">
        <v>303</v>
      </c>
      <c r="I381" s="26" t="s">
        <v>19</v>
      </c>
      <c r="J381" s="25">
        <v>4</v>
      </c>
      <c r="K381" s="27"/>
      <c r="L381" s="202"/>
      <c r="M381" s="27"/>
      <c r="N381" s="23" t="str">
        <f>IFERROR(IF(M381="","",M381/SUMIF(#REF!,"TOTAL",M:M)),"")</f>
        <v/>
      </c>
    </row>
    <row r="382" spans="1:14" s="160" customFormat="1" ht="30" x14ac:dyDescent="0.25">
      <c r="B382" s="171" t="e">
        <f>IF(#REF!=#REF!,M382,"")</f>
        <v>#REF!</v>
      </c>
      <c r="C382" s="167" t="e">
        <f>IF(#REF!="","",COUNTIF(#REF!,#REF!))</f>
        <v>#REF!</v>
      </c>
      <c r="D382" s="167" t="e">
        <f>IF(#REF!="","",IF(#REF!=#REF!,"",IF(OR(#REF!=#REF!,#REF!=#REF!,#REF!=#REF!),COUNTIFS(ORÇAMENTO!C$8:$C382,ORÇAMENTO!C382,ORÇAMENTO!#REF!,#REF!),COUNTIFS(ORÇAMENTO!$C$8:$C382,ORÇAMENTO!C382,ORÇAMENTO!#REF!,#REF!))))</f>
        <v>#REF!</v>
      </c>
      <c r="E382" s="173" t="s">
        <v>1271</v>
      </c>
      <c r="F382" s="25" t="s">
        <v>657</v>
      </c>
      <c r="G382" s="24" t="s">
        <v>15</v>
      </c>
      <c r="H382" s="24" t="s">
        <v>658</v>
      </c>
      <c r="I382" s="26" t="s">
        <v>19</v>
      </c>
      <c r="J382" s="25">
        <v>12</v>
      </c>
      <c r="K382" s="27"/>
      <c r="L382" s="202"/>
      <c r="M382" s="27"/>
      <c r="N382" s="23" t="str">
        <f>IFERROR(IF(M382="","",M382/SUMIF(#REF!,"TOTAL",M:M)),"")</f>
        <v/>
      </c>
    </row>
    <row r="383" spans="1:14" ht="37.5" customHeight="1" x14ac:dyDescent="0.2">
      <c r="B383" s="171" t="e">
        <f>IF(#REF!=#REF!,M383,"")</f>
        <v>#REF!</v>
      </c>
      <c r="C383" s="167" t="e">
        <f>IF(#REF!="","",COUNTIF(#REF!,#REF!))</f>
        <v>#REF!</v>
      </c>
      <c r="D383" s="167" t="e">
        <f>IF(#REF!="","",IF(#REF!=#REF!,"",IF(OR(#REF!=#REF!,#REF!=#REF!,#REF!=#REF!),COUNTIFS(ORÇAMENTO!C$8:$C383,ORÇAMENTO!C383,ORÇAMENTO!#REF!,#REF!),COUNTIFS(ORÇAMENTO!$C$8:$C383,ORÇAMENTO!C383,ORÇAMENTO!#REF!,#REF!))))</f>
        <v>#REF!</v>
      </c>
      <c r="E383" s="174" t="s">
        <v>1272</v>
      </c>
      <c r="F383" s="25" t="s">
        <v>304</v>
      </c>
      <c r="G383" s="24" t="s">
        <v>15</v>
      </c>
      <c r="H383" s="24" t="s">
        <v>305</v>
      </c>
      <c r="I383" s="26" t="s">
        <v>19</v>
      </c>
      <c r="J383" s="25">
        <v>3</v>
      </c>
      <c r="K383" s="27"/>
      <c r="L383" s="202"/>
      <c r="M383" s="27"/>
      <c r="N383" s="23" t="str">
        <f>IFERROR(IF(M383="","",M383/SUMIF(#REF!,"TOTAL",M:M)),"")</f>
        <v/>
      </c>
    </row>
    <row r="384" spans="1:14" ht="45" x14ac:dyDescent="0.2">
      <c r="A384" s="183"/>
      <c r="B384" s="171" t="e">
        <f>IF(#REF!=#REF!,M384,"")</f>
        <v>#REF!</v>
      </c>
      <c r="C384" s="167" t="e">
        <f>IF(#REF!="","",COUNTIF(#REF!,#REF!))</f>
        <v>#REF!</v>
      </c>
      <c r="D384" s="167" t="e">
        <f>IF(#REF!="","",IF(#REF!=#REF!,"",IF(OR(#REF!=#REF!,#REF!=#REF!,#REF!=#REF!),COUNTIFS(ORÇAMENTO!C$8:$C384,ORÇAMENTO!C384,ORÇAMENTO!#REF!,#REF!),COUNTIFS(ORÇAMENTO!$C$8:$C384,ORÇAMENTO!C384,ORÇAMENTO!#REF!,#REF!))))</f>
        <v>#REF!</v>
      </c>
      <c r="E384" s="174" t="s">
        <v>1273</v>
      </c>
      <c r="F384" s="25" t="s">
        <v>659</v>
      </c>
      <c r="G384" s="24" t="s">
        <v>15</v>
      </c>
      <c r="H384" s="24" t="s">
        <v>660</v>
      </c>
      <c r="I384" s="26" t="s">
        <v>19</v>
      </c>
      <c r="J384" s="25">
        <v>1</v>
      </c>
      <c r="K384" s="27"/>
      <c r="L384" s="202"/>
      <c r="M384" s="27"/>
      <c r="N384" s="23" t="str">
        <f>IFERROR(IF(M384="","",M384/SUMIF(#REF!,"TOTAL",M:M)),"")</f>
        <v/>
      </c>
    </row>
    <row r="385" spans="1:14" ht="36" customHeight="1" x14ac:dyDescent="0.2">
      <c r="B385" s="171" t="e">
        <f>IF(#REF!=#REF!,M385,"")</f>
        <v>#REF!</v>
      </c>
      <c r="C385" s="167" t="e">
        <f>IF(#REF!="","",COUNTIF(#REF!,#REF!))</f>
        <v>#REF!</v>
      </c>
      <c r="D385" s="167" t="e">
        <f>IF(#REF!="","",IF(#REF!=#REF!,"",IF(OR(#REF!=#REF!,#REF!=#REF!,#REF!=#REF!),COUNTIFS(ORÇAMENTO!C$8:$C385,ORÇAMENTO!C385,ORÇAMENTO!#REF!,#REF!),COUNTIFS(ORÇAMENTO!$C$8:$C385,ORÇAMENTO!C385,ORÇAMENTO!#REF!,#REF!))))</f>
        <v>#REF!</v>
      </c>
      <c r="E385" s="174" t="s">
        <v>1274</v>
      </c>
      <c r="F385" s="25" t="s">
        <v>661</v>
      </c>
      <c r="G385" s="24" t="s">
        <v>15</v>
      </c>
      <c r="H385" s="24" t="s">
        <v>662</v>
      </c>
      <c r="I385" s="26" t="s">
        <v>19</v>
      </c>
      <c r="J385" s="25">
        <v>18</v>
      </c>
      <c r="K385" s="27"/>
      <c r="L385" s="202"/>
      <c r="M385" s="27"/>
      <c r="N385" s="23" t="str">
        <f>IFERROR(IF(M385="","",M385/SUMIF(#REF!,"TOTAL",M:M)),"")</f>
        <v/>
      </c>
    </row>
    <row r="386" spans="1:14" ht="36" customHeight="1" x14ac:dyDescent="0.2">
      <c r="B386" s="171" t="e">
        <f>IF(#REF!=#REF!,M386,"")</f>
        <v>#REF!</v>
      </c>
      <c r="C386" s="167" t="e">
        <f>IF(#REF!="","",COUNTIF(#REF!,#REF!))</f>
        <v>#REF!</v>
      </c>
      <c r="D386" s="167" t="e">
        <f>IF(#REF!="","",IF(#REF!=#REF!,"",IF(OR(#REF!=#REF!,#REF!=#REF!,#REF!=#REF!),COUNTIFS(ORÇAMENTO!C$8:$C386,ORÇAMENTO!C386,ORÇAMENTO!#REF!,#REF!),COUNTIFS(ORÇAMENTO!$C$8:$C386,ORÇAMENTO!C386,ORÇAMENTO!#REF!,#REF!))))</f>
        <v>#REF!</v>
      </c>
      <c r="E386" s="174" t="s">
        <v>1275</v>
      </c>
      <c r="F386" s="25" t="s">
        <v>663</v>
      </c>
      <c r="G386" s="24" t="s">
        <v>15</v>
      </c>
      <c r="H386" s="24" t="s">
        <v>664</v>
      </c>
      <c r="I386" s="26" t="s">
        <v>19</v>
      </c>
      <c r="J386" s="25">
        <v>11</v>
      </c>
      <c r="K386" s="27"/>
      <c r="L386" s="202"/>
      <c r="M386" s="27"/>
      <c r="N386" s="23" t="str">
        <f>IFERROR(IF(M386="","",M386/SUMIF(#REF!,"TOTAL",M:M)),"")</f>
        <v/>
      </c>
    </row>
    <row r="387" spans="1:14" ht="15" x14ac:dyDescent="0.2">
      <c r="A387" s="183"/>
      <c r="B387" s="171" t="e">
        <f>IF(#REF!=#REF!,M387,"")</f>
        <v>#REF!</v>
      </c>
      <c r="C387" s="167" t="e">
        <f>IF(#REF!="","",COUNTIF(#REF!,#REF!))</f>
        <v>#REF!</v>
      </c>
      <c r="D387" s="167" t="e">
        <f>IF(#REF!="","",IF(#REF!=#REF!,"",IF(OR(#REF!=#REF!,#REF!=#REF!,#REF!=#REF!),COUNTIFS(ORÇAMENTO!C$8:$C387,ORÇAMENTO!C387,ORÇAMENTO!#REF!,#REF!),COUNTIFS(ORÇAMENTO!$C$8:$C387,ORÇAMENTO!C387,ORÇAMENTO!#REF!,#REF!))))</f>
        <v>#REF!</v>
      </c>
      <c r="E387" s="174" t="s">
        <v>1276</v>
      </c>
      <c r="F387" s="25" t="s">
        <v>665</v>
      </c>
      <c r="G387" s="24" t="s">
        <v>15</v>
      </c>
      <c r="H387" s="24" t="s">
        <v>666</v>
      </c>
      <c r="I387" s="26" t="s">
        <v>19</v>
      </c>
      <c r="J387" s="25">
        <v>3</v>
      </c>
      <c r="K387" s="27"/>
      <c r="L387" s="202"/>
      <c r="M387" s="27"/>
      <c r="N387" s="23" t="str">
        <f>IFERROR(IF(M387="","",M387/SUMIF(#REF!,"TOTAL",M:M)),"")</f>
        <v/>
      </c>
    </row>
    <row r="388" spans="1:14" ht="15" x14ac:dyDescent="0.2">
      <c r="B388" s="171" t="e">
        <f>IF(#REF!=#REF!,M388,"")</f>
        <v>#REF!</v>
      </c>
      <c r="C388" s="167" t="e">
        <f>IF(#REF!="","",COUNTIF(#REF!,#REF!))</f>
        <v>#REF!</v>
      </c>
      <c r="D388" s="167" t="e">
        <f>IF(#REF!="","",IF(#REF!=#REF!,"",IF(OR(#REF!=#REF!,#REF!=#REF!,#REF!=#REF!),COUNTIFS(ORÇAMENTO!C$8:$C388,ORÇAMENTO!C388,ORÇAMENTO!#REF!,#REF!),COUNTIFS(ORÇAMENTO!$C$8:$C388,ORÇAMENTO!C388,ORÇAMENTO!#REF!,#REF!))))</f>
        <v>#REF!</v>
      </c>
      <c r="E388" s="174" t="s">
        <v>1277</v>
      </c>
      <c r="F388" s="25" t="s">
        <v>1654</v>
      </c>
      <c r="G388" s="24" t="s">
        <v>17</v>
      </c>
      <c r="H388" s="24" t="s">
        <v>667</v>
      </c>
      <c r="I388" s="26" t="s">
        <v>19</v>
      </c>
      <c r="J388" s="25">
        <v>4</v>
      </c>
      <c r="K388" s="27"/>
      <c r="L388" s="202"/>
      <c r="M388" s="27"/>
      <c r="N388" s="23" t="str">
        <f>IFERROR(IF(M388="","",M388/SUMIF(#REF!,"TOTAL",M:M)),"")</f>
        <v/>
      </c>
    </row>
    <row r="389" spans="1:14" s="160" customFormat="1" ht="15" x14ac:dyDescent="0.25">
      <c r="B389" s="227" t="e">
        <f>IF(#REF!=#REF!,M389,"")</f>
        <v>#REF!</v>
      </c>
      <c r="C389" s="228" t="e">
        <f>IF(#REF!="","",COUNTIF(#REF!,#REF!))</f>
        <v>#REF!</v>
      </c>
      <c r="D389" s="228" t="e">
        <f>IF(#REF!="","",IF(#REF!=#REF!,"",IF(OR(#REF!=#REF!,#REF!=#REF!,#REF!=#REF!),COUNTIFS(ORÇAMENTO!C$8:$C389,ORÇAMENTO!C389,ORÇAMENTO!#REF!,#REF!),COUNTIFS(ORÇAMENTO!$C$8:$C389,ORÇAMENTO!C389,ORÇAMENTO!#REF!,#REF!))))</f>
        <v>#REF!</v>
      </c>
      <c r="E389" s="173" t="s">
        <v>1278</v>
      </c>
      <c r="F389" s="21"/>
      <c r="G389" s="20"/>
      <c r="H389" s="20" t="s">
        <v>306</v>
      </c>
      <c r="I389" s="159"/>
      <c r="J389" s="21"/>
      <c r="K389" s="22"/>
      <c r="L389" s="204"/>
      <c r="M389" s="22"/>
      <c r="N389" s="23" t="str">
        <f>IFERROR(IF(M389="","",M389/SUMIF(#REF!,"TOTAL",M:M)),"")</f>
        <v/>
      </c>
    </row>
    <row r="390" spans="1:14" ht="24" customHeight="1" x14ac:dyDescent="0.2">
      <c r="B390" s="171" t="e">
        <f>IF(#REF!=#REF!,M390,"")</f>
        <v>#REF!</v>
      </c>
      <c r="C390" s="167" t="e">
        <f>IF(#REF!="","",COUNTIF(#REF!,#REF!))</f>
        <v>#REF!</v>
      </c>
      <c r="D390" s="167" t="e">
        <f>IF(#REF!="","",IF(#REF!=#REF!,"",IF(OR(#REF!=#REF!,#REF!=#REF!,#REF!=#REF!),COUNTIFS(ORÇAMENTO!C$8:$C390,ORÇAMENTO!C390,ORÇAMENTO!#REF!,#REF!),COUNTIFS(ORÇAMENTO!$C$8:$C390,ORÇAMENTO!C390,ORÇAMENTO!#REF!,#REF!))))</f>
        <v>#REF!</v>
      </c>
      <c r="E390" s="174" t="s">
        <v>1279</v>
      </c>
      <c r="F390" s="25" t="s">
        <v>1655</v>
      </c>
      <c r="G390" s="24" t="s">
        <v>17</v>
      </c>
      <c r="H390" s="24" t="s">
        <v>500</v>
      </c>
      <c r="I390" s="26" t="s">
        <v>501</v>
      </c>
      <c r="J390" s="25">
        <v>5.88</v>
      </c>
      <c r="K390" s="27"/>
      <c r="L390" s="202"/>
      <c r="M390" s="27"/>
      <c r="N390" s="23" t="str">
        <f>IFERROR(IF(M390="","",M390/SUMIF(#REF!,"TOTAL",M:M)),"")</f>
        <v/>
      </c>
    </row>
    <row r="391" spans="1:14" s="160" customFormat="1" ht="24" customHeight="1" x14ac:dyDescent="0.25">
      <c r="B391" s="227" t="e">
        <f>IF(#REF!=#REF!,M391,"")</f>
        <v>#REF!</v>
      </c>
      <c r="C391" s="228" t="e">
        <f>IF(#REF!="","",COUNTIF(#REF!,#REF!))</f>
        <v>#REF!</v>
      </c>
      <c r="D391" s="228" t="e">
        <f>IF(#REF!="","",IF(#REF!=#REF!,"",IF(OR(#REF!=#REF!,#REF!=#REF!,#REF!=#REF!),COUNTIFS(ORÇAMENTO!C$8:$C391,ORÇAMENTO!C391,ORÇAMENTO!#REF!,#REF!),COUNTIFS(ORÇAMENTO!$C$8:$C391,ORÇAMENTO!C391,ORÇAMENTO!#REF!,#REF!))))</f>
        <v>#REF!</v>
      </c>
      <c r="E391" s="172" t="s">
        <v>441</v>
      </c>
      <c r="F391" s="28"/>
      <c r="G391" s="28"/>
      <c r="H391" s="28" t="s">
        <v>307</v>
      </c>
      <c r="I391" s="28"/>
      <c r="J391" s="29"/>
      <c r="K391" s="28"/>
      <c r="L391" s="28"/>
      <c r="M391" s="30"/>
      <c r="N391" s="205" t="str">
        <f>IFERROR(IF(M391="","",M391/SUMIF(#REF!,"TOTAL",M:M)),"")</f>
        <v/>
      </c>
    </row>
    <row r="392" spans="1:14" s="160" customFormat="1" ht="15" x14ac:dyDescent="0.25">
      <c r="B392" s="227" t="e">
        <f>IF(#REF!=#REF!,M392,"")</f>
        <v>#REF!</v>
      </c>
      <c r="C392" s="228" t="e">
        <f>IF(#REF!="","",COUNTIF(#REF!,#REF!))</f>
        <v>#REF!</v>
      </c>
      <c r="D392" s="228" t="e">
        <f>IF(#REF!="","",IF(#REF!=#REF!,"",IF(OR(#REF!=#REF!,#REF!=#REF!,#REF!=#REF!),COUNTIFS(ORÇAMENTO!C$8:$C392,ORÇAMENTO!C392,ORÇAMENTO!#REF!,#REF!),COUNTIFS(ORÇAMENTO!$C$8:$C392,ORÇAMENTO!C392,ORÇAMENTO!#REF!,#REF!))))</f>
        <v>#REF!</v>
      </c>
      <c r="E392" s="173" t="s">
        <v>1280</v>
      </c>
      <c r="F392" s="21"/>
      <c r="G392" s="20"/>
      <c r="H392" s="20" t="s">
        <v>308</v>
      </c>
      <c r="I392" s="159"/>
      <c r="J392" s="21"/>
      <c r="K392" s="22"/>
      <c r="L392" s="22"/>
      <c r="M392" s="22"/>
      <c r="N392" s="23" t="str">
        <f>IFERROR(IF(M392="","",M392/SUMIF(#REF!,"TOTAL",M:M)),"")</f>
        <v/>
      </c>
    </row>
    <row r="393" spans="1:14" ht="39.75" customHeight="1" x14ac:dyDescent="0.2">
      <c r="B393" s="171" t="e">
        <f>IF(#REF!=#REF!,M393,"")</f>
        <v>#REF!</v>
      </c>
      <c r="C393" s="167" t="e">
        <f>IF(#REF!="","",COUNTIF(#REF!,#REF!))</f>
        <v>#REF!</v>
      </c>
      <c r="D393" s="167" t="e">
        <f>IF(#REF!="","",IF(#REF!=#REF!,"",IF(OR(#REF!=#REF!,#REF!=#REF!,#REF!=#REF!),COUNTIFS(ORÇAMENTO!C$8:$C393,ORÇAMENTO!C393,ORÇAMENTO!#REF!,#REF!),COUNTIFS(ORÇAMENTO!$C$8:$C393,ORÇAMENTO!C393,ORÇAMENTO!#REF!,#REF!))))</f>
        <v>#REF!</v>
      </c>
      <c r="E393" s="174" t="s">
        <v>1281</v>
      </c>
      <c r="F393" s="25" t="s">
        <v>309</v>
      </c>
      <c r="G393" s="24" t="s">
        <v>15</v>
      </c>
      <c r="H393" s="24" t="s">
        <v>310</v>
      </c>
      <c r="I393" s="26" t="s">
        <v>30</v>
      </c>
      <c r="J393" s="25">
        <v>43</v>
      </c>
      <c r="K393" s="27"/>
      <c r="L393" s="202"/>
      <c r="M393" s="27"/>
      <c r="N393" s="23" t="str">
        <f>IFERROR(IF(M393="","",M393/SUMIF(#REF!,"TOTAL",M:M)),"")</f>
        <v/>
      </c>
    </row>
    <row r="394" spans="1:14" ht="37.5" customHeight="1" x14ac:dyDescent="0.2">
      <c r="B394" s="171" t="e">
        <f>IF(#REF!=#REF!,M394,"")</f>
        <v>#REF!</v>
      </c>
      <c r="C394" s="167" t="e">
        <f>IF(#REF!="","",COUNTIF(#REF!,#REF!))</f>
        <v>#REF!</v>
      </c>
      <c r="D394" s="167" t="e">
        <f>IF(#REF!="","",IF(#REF!=#REF!,"",IF(OR(#REF!=#REF!,#REF!=#REF!,#REF!=#REF!),COUNTIFS(ORÇAMENTO!C$8:$C394,ORÇAMENTO!C394,ORÇAMENTO!#REF!,#REF!),COUNTIFS(ORÇAMENTO!$C$8:$C394,ORÇAMENTO!C394,ORÇAMENTO!#REF!,#REF!))))</f>
        <v>#REF!</v>
      </c>
      <c r="E394" s="174" t="s">
        <v>1282</v>
      </c>
      <c r="F394" s="25" t="s">
        <v>311</v>
      </c>
      <c r="G394" s="24" t="s">
        <v>15</v>
      </c>
      <c r="H394" s="24" t="s">
        <v>312</v>
      </c>
      <c r="I394" s="26" t="s">
        <v>30</v>
      </c>
      <c r="J394" s="25">
        <v>177</v>
      </c>
      <c r="K394" s="27"/>
      <c r="L394" s="202"/>
      <c r="M394" s="27"/>
      <c r="N394" s="23" t="str">
        <f>IFERROR(IF(M394="","",M394/SUMIF(#REF!,"TOTAL",M:M)),"")</f>
        <v/>
      </c>
    </row>
    <row r="395" spans="1:14" ht="33.75" customHeight="1" x14ac:dyDescent="0.2">
      <c r="B395" s="171" t="e">
        <f>IF(#REF!=#REF!,M395,"")</f>
        <v>#REF!</v>
      </c>
      <c r="C395" s="167" t="e">
        <f>IF(#REF!="","",COUNTIF(#REF!,#REF!))</f>
        <v>#REF!</v>
      </c>
      <c r="D395" s="167" t="e">
        <f>IF(#REF!="","",IF(#REF!=#REF!,"",IF(OR(#REF!=#REF!,#REF!=#REF!,#REF!=#REF!),COUNTIFS(ORÇAMENTO!C$8:$C395,ORÇAMENTO!C395,ORÇAMENTO!#REF!,#REF!),COUNTIFS(ORÇAMENTO!$C$8:$C395,ORÇAMENTO!C395,ORÇAMENTO!#REF!,#REF!))))</f>
        <v>#REF!</v>
      </c>
      <c r="E395" s="174" t="s">
        <v>1283</v>
      </c>
      <c r="F395" s="25" t="s">
        <v>313</v>
      </c>
      <c r="G395" s="24" t="s">
        <v>15</v>
      </c>
      <c r="H395" s="24" t="s">
        <v>314</v>
      </c>
      <c r="I395" s="26" t="s">
        <v>30</v>
      </c>
      <c r="J395" s="25">
        <v>44</v>
      </c>
      <c r="K395" s="27"/>
      <c r="L395" s="202"/>
      <c r="M395" s="27"/>
      <c r="N395" s="23" t="str">
        <f>IFERROR(IF(M395="","",M395/SUMIF(#REF!,"TOTAL",M:M)),"")</f>
        <v/>
      </c>
    </row>
    <row r="396" spans="1:14" ht="30" x14ac:dyDescent="0.2">
      <c r="B396" s="171" t="e">
        <f>IF(#REF!=#REF!,M396,"")</f>
        <v>#REF!</v>
      </c>
      <c r="C396" s="167" t="e">
        <f>IF(#REF!="","",COUNTIF(#REF!,#REF!))</f>
        <v>#REF!</v>
      </c>
      <c r="D396" s="167" t="e">
        <f>IF(#REF!="","",IF(#REF!=#REF!,"",IF(OR(#REF!=#REF!,#REF!=#REF!,#REF!=#REF!),COUNTIFS(ORÇAMENTO!C$8:$C396,ORÇAMENTO!C396,ORÇAMENTO!#REF!,#REF!),COUNTIFS(ORÇAMENTO!$C$8:$C396,ORÇAMENTO!C396,ORÇAMENTO!#REF!,#REF!))))</f>
        <v>#REF!</v>
      </c>
      <c r="E396" s="174" t="s">
        <v>1284</v>
      </c>
      <c r="F396" s="25" t="s">
        <v>315</v>
      </c>
      <c r="G396" s="24" t="s">
        <v>15</v>
      </c>
      <c r="H396" s="24" t="s">
        <v>316</v>
      </c>
      <c r="I396" s="26" t="s">
        <v>30</v>
      </c>
      <c r="J396" s="25">
        <v>104</v>
      </c>
      <c r="K396" s="27"/>
      <c r="L396" s="202"/>
      <c r="M396" s="27"/>
      <c r="N396" s="23" t="str">
        <f>IFERROR(IF(M396="","",M396/SUMIF(#REF!,"TOTAL",M:M)),"")</f>
        <v/>
      </c>
    </row>
    <row r="397" spans="1:14" ht="30" x14ac:dyDescent="0.2">
      <c r="B397" s="171" t="e">
        <f>IF(#REF!=#REF!,M397,"")</f>
        <v>#REF!</v>
      </c>
      <c r="C397" s="167" t="e">
        <f>IF(#REF!="","",COUNTIF(#REF!,#REF!))</f>
        <v>#REF!</v>
      </c>
      <c r="D397" s="167" t="e">
        <f>IF(#REF!="","",IF(#REF!=#REF!,"",IF(OR(#REF!=#REF!,#REF!=#REF!,#REF!=#REF!),COUNTIFS(ORÇAMENTO!C$8:$C397,ORÇAMENTO!C397,ORÇAMENTO!#REF!,#REF!),COUNTIFS(ORÇAMENTO!$C$8:$C397,ORÇAMENTO!C397,ORÇAMENTO!#REF!,#REF!))))</f>
        <v>#REF!</v>
      </c>
      <c r="E397" s="174" t="s">
        <v>1285</v>
      </c>
      <c r="F397" s="25" t="s">
        <v>317</v>
      </c>
      <c r="G397" s="24" t="s">
        <v>15</v>
      </c>
      <c r="H397" s="24" t="s">
        <v>318</v>
      </c>
      <c r="I397" s="26" t="s">
        <v>30</v>
      </c>
      <c r="J397" s="25">
        <v>65</v>
      </c>
      <c r="K397" s="27"/>
      <c r="L397" s="202"/>
      <c r="M397" s="27"/>
      <c r="N397" s="23" t="str">
        <f>IFERROR(IF(M397="","",M397/SUMIF(#REF!,"TOTAL",M:M)),"")</f>
        <v/>
      </c>
    </row>
    <row r="398" spans="1:14" ht="36" customHeight="1" x14ac:dyDescent="0.2">
      <c r="B398" s="171" t="e">
        <f>IF(#REF!=#REF!,M398,"")</f>
        <v>#REF!</v>
      </c>
      <c r="C398" s="167" t="e">
        <f>IF(#REF!="","",COUNTIF(#REF!,#REF!))</f>
        <v>#REF!</v>
      </c>
      <c r="D398" s="167" t="e">
        <f>IF(#REF!="","",IF(#REF!=#REF!,"",IF(OR(#REF!=#REF!,#REF!=#REF!,#REF!=#REF!),COUNTIFS(ORÇAMENTO!C$8:$C398,ORÇAMENTO!C398,ORÇAMENTO!#REF!,#REF!),COUNTIFS(ORÇAMENTO!$C$8:$C398,ORÇAMENTO!C398,ORÇAMENTO!#REF!,#REF!))))</f>
        <v>#REF!</v>
      </c>
      <c r="E398" s="174" t="s">
        <v>1286</v>
      </c>
      <c r="F398" s="25" t="s">
        <v>319</v>
      </c>
      <c r="G398" s="24" t="s">
        <v>15</v>
      </c>
      <c r="H398" s="24" t="s">
        <v>320</v>
      </c>
      <c r="I398" s="26" t="s">
        <v>30</v>
      </c>
      <c r="J398" s="25">
        <v>260</v>
      </c>
      <c r="K398" s="27"/>
      <c r="L398" s="202"/>
      <c r="M398" s="27"/>
      <c r="N398" s="23" t="str">
        <f>IFERROR(IF(M398="","",M398/SUMIF(#REF!,"TOTAL",M:M)),"")</f>
        <v/>
      </c>
    </row>
    <row r="399" spans="1:14" ht="35.25" customHeight="1" x14ac:dyDescent="0.2">
      <c r="B399" s="171" t="e">
        <f>IF(#REF!=#REF!,M399,"")</f>
        <v>#REF!</v>
      </c>
      <c r="C399" s="167" t="e">
        <f>IF(#REF!="","",COUNTIF(#REF!,#REF!))</f>
        <v>#REF!</v>
      </c>
      <c r="D399" s="167" t="e">
        <f>IF(#REF!="","",IF(#REF!=#REF!,"",IF(OR(#REF!=#REF!,#REF!=#REF!,#REF!=#REF!),COUNTIFS(ORÇAMENTO!C$8:$C399,ORÇAMENTO!C399,ORÇAMENTO!#REF!,#REF!),COUNTIFS(ORÇAMENTO!$C$8:$C399,ORÇAMENTO!C399,ORÇAMENTO!#REF!,#REF!))))</f>
        <v>#REF!</v>
      </c>
      <c r="E399" s="174" t="s">
        <v>1287</v>
      </c>
      <c r="F399" s="25" t="s">
        <v>321</v>
      </c>
      <c r="G399" s="24" t="s">
        <v>15</v>
      </c>
      <c r="H399" s="24" t="s">
        <v>322</v>
      </c>
      <c r="I399" s="26" t="s">
        <v>30</v>
      </c>
      <c r="J399" s="25">
        <v>72</v>
      </c>
      <c r="K399" s="27"/>
      <c r="L399" s="202"/>
      <c r="M399" s="27"/>
      <c r="N399" s="23" t="str">
        <f>IFERROR(IF(M399="","",M399/SUMIF(#REF!,"TOTAL",M:M)),"")</f>
        <v/>
      </c>
    </row>
    <row r="400" spans="1:14" ht="24" customHeight="1" x14ac:dyDescent="0.2">
      <c r="B400" s="171" t="e">
        <f>IF(#REF!=#REF!,M400,"")</f>
        <v>#REF!</v>
      </c>
      <c r="C400" s="167" t="e">
        <f>IF(#REF!="","",COUNTIF(#REF!,#REF!))</f>
        <v>#REF!</v>
      </c>
      <c r="D400" s="167" t="e">
        <f>IF(#REF!="","",IF(#REF!=#REF!,"",IF(OR(#REF!=#REF!,#REF!=#REF!,#REF!=#REF!),COUNTIFS(ORÇAMENTO!C$8:$C400,ORÇAMENTO!C400,ORÇAMENTO!#REF!,#REF!),COUNTIFS(ORÇAMENTO!$C$8:$C400,ORÇAMENTO!C400,ORÇAMENTO!#REF!,#REF!))))</f>
        <v>#REF!</v>
      </c>
      <c r="E400" s="174" t="s">
        <v>1288</v>
      </c>
      <c r="F400" s="25" t="s">
        <v>1656</v>
      </c>
      <c r="G400" s="24" t="s">
        <v>17</v>
      </c>
      <c r="H400" s="24" t="s">
        <v>668</v>
      </c>
      <c r="I400" s="26" t="s">
        <v>19</v>
      </c>
      <c r="J400" s="25">
        <v>22</v>
      </c>
      <c r="K400" s="27"/>
      <c r="L400" s="202"/>
      <c r="M400" s="27"/>
      <c r="N400" s="23" t="str">
        <f>IFERROR(IF(M400="","",M400/SUMIF(#REF!,"TOTAL",M:M)),"")</f>
        <v/>
      </c>
    </row>
    <row r="401" spans="2:14" ht="36" customHeight="1" x14ac:dyDescent="0.2">
      <c r="B401" s="171" t="e">
        <f>IF(#REF!=#REF!,M401,"")</f>
        <v>#REF!</v>
      </c>
      <c r="C401" s="167" t="e">
        <f>IF(#REF!="","",COUNTIF(#REF!,#REF!))</f>
        <v>#REF!</v>
      </c>
      <c r="D401" s="167" t="e">
        <f>IF(#REF!="","",IF(#REF!=#REF!,"",IF(OR(#REF!=#REF!,#REF!=#REF!,#REF!=#REF!),COUNTIFS(ORÇAMENTO!C$8:$C401,ORÇAMENTO!C401,ORÇAMENTO!#REF!,#REF!),COUNTIFS(ORÇAMENTO!$C$8:$C401,ORÇAMENTO!C401,ORÇAMENTO!#REF!,#REF!))))</f>
        <v>#REF!</v>
      </c>
      <c r="E401" s="174" t="s">
        <v>1289</v>
      </c>
      <c r="F401" s="25" t="s">
        <v>1657</v>
      </c>
      <c r="G401" s="24" t="s">
        <v>17</v>
      </c>
      <c r="H401" s="24" t="s">
        <v>669</v>
      </c>
      <c r="I401" s="26" t="s">
        <v>19</v>
      </c>
      <c r="J401" s="25">
        <v>22</v>
      </c>
      <c r="K401" s="27"/>
      <c r="L401" s="202"/>
      <c r="M401" s="27"/>
      <c r="N401" s="23" t="str">
        <f>IFERROR(IF(M401="","",M401/SUMIF(#REF!,"TOTAL",M:M)),"")</f>
        <v/>
      </c>
    </row>
    <row r="402" spans="2:14" ht="24" customHeight="1" x14ac:dyDescent="0.2">
      <c r="B402" s="171" t="e">
        <f>IF(#REF!=#REF!,M402,"")</f>
        <v>#REF!</v>
      </c>
      <c r="C402" s="167" t="e">
        <f>IF(#REF!="","",COUNTIF(#REF!,#REF!))</f>
        <v>#REF!</v>
      </c>
      <c r="D402" s="167" t="e">
        <f>IF(#REF!="","",IF(#REF!=#REF!,"",IF(OR(#REF!=#REF!,#REF!=#REF!,#REF!=#REF!),COUNTIFS(ORÇAMENTO!C$8:$C402,ORÇAMENTO!C402,ORÇAMENTO!#REF!,#REF!),COUNTIFS(ORÇAMENTO!$C$8:$C402,ORÇAMENTO!C402,ORÇAMENTO!#REF!,#REF!))))</f>
        <v>#REF!</v>
      </c>
      <c r="E402" s="174" t="s">
        <v>1290</v>
      </c>
      <c r="F402" s="25" t="s">
        <v>1658</v>
      </c>
      <c r="G402" s="24" t="s">
        <v>17</v>
      </c>
      <c r="H402" s="24" t="s">
        <v>670</v>
      </c>
      <c r="I402" s="26" t="s">
        <v>19</v>
      </c>
      <c r="J402" s="25">
        <v>8</v>
      </c>
      <c r="K402" s="27"/>
      <c r="L402" s="202"/>
      <c r="M402" s="27"/>
      <c r="N402" s="23" t="str">
        <f>IFERROR(IF(M402="","",M402/SUMIF(#REF!,"TOTAL",M:M)),"")</f>
        <v/>
      </c>
    </row>
    <row r="403" spans="2:14" ht="24" customHeight="1" x14ac:dyDescent="0.2">
      <c r="B403" s="171" t="e">
        <f>IF(#REF!=#REF!,M403,"")</f>
        <v>#REF!</v>
      </c>
      <c r="C403" s="167" t="e">
        <f>IF(#REF!="","",COUNTIF(#REF!,#REF!))</f>
        <v>#REF!</v>
      </c>
      <c r="D403" s="167" t="e">
        <f>IF(#REF!="","",IF(#REF!=#REF!,"",IF(OR(#REF!=#REF!,#REF!=#REF!,#REF!=#REF!),COUNTIFS(ORÇAMENTO!C$8:$C403,ORÇAMENTO!C403,ORÇAMENTO!#REF!,#REF!),COUNTIFS(ORÇAMENTO!$C$8:$C403,ORÇAMENTO!C403,ORÇAMENTO!#REF!,#REF!))))</f>
        <v>#REF!</v>
      </c>
      <c r="E403" s="174" t="s">
        <v>1291</v>
      </c>
      <c r="F403" s="25" t="s">
        <v>1659</v>
      </c>
      <c r="G403" s="24" t="s">
        <v>17</v>
      </c>
      <c r="H403" s="24" t="s">
        <v>671</v>
      </c>
      <c r="I403" s="26" t="s">
        <v>19</v>
      </c>
      <c r="J403" s="25">
        <v>6</v>
      </c>
      <c r="K403" s="27"/>
      <c r="L403" s="202"/>
      <c r="M403" s="27"/>
      <c r="N403" s="23" t="str">
        <f>IFERROR(IF(M403="","",M403/SUMIF(#REF!,"TOTAL",M:M)),"")</f>
        <v/>
      </c>
    </row>
    <row r="404" spans="2:14" ht="24" customHeight="1" x14ac:dyDescent="0.2">
      <c r="B404" s="171" t="e">
        <f>IF(#REF!=#REF!,M404,"")</f>
        <v>#REF!</v>
      </c>
      <c r="C404" s="167" t="e">
        <f>IF(#REF!="","",COUNTIF(#REF!,#REF!))</f>
        <v>#REF!</v>
      </c>
      <c r="D404" s="167" t="e">
        <f>IF(#REF!="","",IF(#REF!=#REF!,"",IF(OR(#REF!=#REF!,#REF!=#REF!,#REF!=#REF!),COUNTIFS(ORÇAMENTO!C$8:$C404,ORÇAMENTO!C404,ORÇAMENTO!#REF!,#REF!),COUNTIFS(ORÇAMENTO!$C$8:$C404,ORÇAMENTO!C404,ORÇAMENTO!#REF!,#REF!))))</f>
        <v>#REF!</v>
      </c>
      <c r="E404" s="174" t="s">
        <v>1292</v>
      </c>
      <c r="F404" s="25" t="s">
        <v>1660</v>
      </c>
      <c r="G404" s="24" t="s">
        <v>17</v>
      </c>
      <c r="H404" s="24" t="s">
        <v>672</v>
      </c>
      <c r="I404" s="26" t="s">
        <v>19</v>
      </c>
      <c r="J404" s="25">
        <v>24</v>
      </c>
      <c r="K404" s="27"/>
      <c r="L404" s="202"/>
      <c r="M404" s="27"/>
      <c r="N404" s="23" t="str">
        <f>IFERROR(IF(M404="","",M404/SUMIF(#REF!,"TOTAL",M:M)),"")</f>
        <v/>
      </c>
    </row>
    <row r="405" spans="2:14" ht="30" x14ac:dyDescent="0.2">
      <c r="B405" s="171" t="e">
        <f>IF(#REF!=#REF!,M405,"")</f>
        <v>#REF!</v>
      </c>
      <c r="C405" s="167" t="e">
        <f>IF(#REF!="","",COUNTIF(#REF!,#REF!))</f>
        <v>#REF!</v>
      </c>
      <c r="D405" s="167" t="e">
        <f>IF(#REF!="","",IF(#REF!=#REF!,"",IF(OR(#REF!=#REF!,#REF!=#REF!,#REF!=#REF!),COUNTIFS(ORÇAMENTO!C$8:$C405,ORÇAMENTO!C405,ORÇAMENTO!#REF!,#REF!),COUNTIFS(ORÇAMENTO!$C$8:$C405,ORÇAMENTO!C405,ORÇAMENTO!#REF!,#REF!))))</f>
        <v>#REF!</v>
      </c>
      <c r="E405" s="174" t="s">
        <v>1293</v>
      </c>
      <c r="F405" s="25" t="s">
        <v>673</v>
      </c>
      <c r="G405" s="24" t="s">
        <v>15</v>
      </c>
      <c r="H405" s="24" t="s">
        <v>674</v>
      </c>
      <c r="I405" s="26" t="s">
        <v>30</v>
      </c>
      <c r="J405" s="25">
        <v>55</v>
      </c>
      <c r="K405" s="27"/>
      <c r="L405" s="202"/>
      <c r="M405" s="27"/>
      <c r="N405" s="23" t="str">
        <f>IFERROR(IF(M405="","",M405/SUMIF(#REF!,"TOTAL",M:M)),"")</f>
        <v/>
      </c>
    </row>
    <row r="406" spans="2:14" ht="36" customHeight="1" x14ac:dyDescent="0.2">
      <c r="B406" s="171" t="e">
        <f>IF(#REF!=#REF!,M406,"")</f>
        <v>#REF!</v>
      </c>
      <c r="C406" s="167" t="e">
        <f>IF(#REF!="","",COUNTIF(#REF!,#REF!))</f>
        <v>#REF!</v>
      </c>
      <c r="D406" s="167" t="e">
        <f>IF(#REF!="","",IF(#REF!=#REF!,"",IF(OR(#REF!=#REF!,#REF!=#REF!,#REF!=#REF!),COUNTIFS(ORÇAMENTO!C$8:$C406,ORÇAMENTO!C406,ORÇAMENTO!#REF!,#REF!),COUNTIFS(ORÇAMENTO!$C$8:$C406,ORÇAMENTO!C406,ORÇAMENTO!#REF!,#REF!))))</f>
        <v>#REF!</v>
      </c>
      <c r="E406" s="174" t="s">
        <v>1294</v>
      </c>
      <c r="F406" s="25" t="s">
        <v>1661</v>
      </c>
      <c r="G406" s="24" t="s">
        <v>17</v>
      </c>
      <c r="H406" s="24" t="s">
        <v>323</v>
      </c>
      <c r="I406" s="26" t="s">
        <v>501</v>
      </c>
      <c r="J406" s="25">
        <v>33</v>
      </c>
      <c r="K406" s="27"/>
      <c r="L406" s="202"/>
      <c r="M406" s="27"/>
      <c r="N406" s="23" t="str">
        <f>IFERROR(IF(M406="","",M406/SUMIF(#REF!,"TOTAL",M:M)),"")</f>
        <v/>
      </c>
    </row>
    <row r="407" spans="2:14" ht="30" customHeight="1" x14ac:dyDescent="0.2">
      <c r="B407" s="171" t="e">
        <f>IF(#REF!=#REF!,M407,"")</f>
        <v>#REF!</v>
      </c>
      <c r="C407" s="167" t="e">
        <f>IF(#REF!="","",COUNTIF(#REF!,#REF!))</f>
        <v>#REF!</v>
      </c>
      <c r="D407" s="167" t="e">
        <f>IF(#REF!="","",IF(#REF!=#REF!,"",IF(OR(#REF!=#REF!,#REF!=#REF!,#REF!=#REF!),COUNTIFS(ORÇAMENTO!C$8:$C407,ORÇAMENTO!C407,ORÇAMENTO!#REF!,#REF!),COUNTIFS(ORÇAMENTO!$C$8:$C407,ORÇAMENTO!C407,ORÇAMENTO!#REF!,#REF!))))</f>
        <v>#REF!</v>
      </c>
      <c r="E407" s="174" t="s">
        <v>1295</v>
      </c>
      <c r="F407" s="25" t="s">
        <v>817</v>
      </c>
      <c r="G407" s="24" t="s">
        <v>15</v>
      </c>
      <c r="H407" s="24" t="s">
        <v>818</v>
      </c>
      <c r="I407" s="26" t="s">
        <v>19</v>
      </c>
      <c r="J407" s="25">
        <v>7</v>
      </c>
      <c r="K407" s="27"/>
      <c r="L407" s="202"/>
      <c r="M407" s="27"/>
      <c r="N407" s="23" t="str">
        <f>IFERROR(IF(M407="","",M407/SUMIF(#REF!,"TOTAL",M:M)),"")</f>
        <v/>
      </c>
    </row>
    <row r="408" spans="2:14" s="161" customFormat="1" ht="30" x14ac:dyDescent="0.2">
      <c r="B408" s="171" t="e">
        <f>IF(#REF!=#REF!,M408,"")</f>
        <v>#REF!</v>
      </c>
      <c r="C408" s="167" t="e">
        <f>IF(#REF!="","",COUNTIF(#REF!,#REF!))</f>
        <v>#REF!</v>
      </c>
      <c r="D408" s="167" t="e">
        <f>IF(#REF!="","",IF(#REF!=#REF!,"",IF(OR(#REF!=#REF!,#REF!=#REF!,#REF!=#REF!),COUNTIFS(ORÇAMENTO!C$8:$C408,ORÇAMENTO!C408,ORÇAMENTO!#REF!,#REF!),COUNTIFS(ORÇAMENTO!$C$8:$C408,ORÇAMENTO!C408,ORÇAMENTO!#REF!,#REF!))))</f>
        <v>#REF!</v>
      </c>
      <c r="E408" s="174" t="s">
        <v>1296</v>
      </c>
      <c r="F408" s="25" t="s">
        <v>326</v>
      </c>
      <c r="G408" s="24" t="s">
        <v>15</v>
      </c>
      <c r="H408" s="24" t="s">
        <v>327</v>
      </c>
      <c r="I408" s="26" t="s">
        <v>19</v>
      </c>
      <c r="J408" s="25">
        <v>7</v>
      </c>
      <c r="K408" s="25"/>
      <c r="L408" s="202"/>
      <c r="M408" s="27"/>
      <c r="N408" s="23" t="str">
        <f>IFERROR(IF(M408="","",M408/SUMIF(#REF!,"TOTAL",M:M)),"")</f>
        <v/>
      </c>
    </row>
    <row r="409" spans="2:14" ht="15" x14ac:dyDescent="0.2">
      <c r="B409" s="171" t="e">
        <f>IF(#REF!=#REF!,M409,"")</f>
        <v>#REF!</v>
      </c>
      <c r="C409" s="167" t="e">
        <f>IF(#REF!="","",COUNTIF(#REF!,#REF!))</f>
        <v>#REF!</v>
      </c>
      <c r="D409" s="167" t="e">
        <f>IF(#REF!="","",IF(#REF!=#REF!,"",IF(OR(#REF!=#REF!,#REF!=#REF!,#REF!=#REF!),COUNTIFS(ORÇAMENTO!C$8:$C409,ORÇAMENTO!C409,ORÇAMENTO!#REF!,#REF!),COUNTIFS(ORÇAMENTO!$C$8:$C409,ORÇAMENTO!C409,ORÇAMENTO!#REF!,#REF!))))</f>
        <v>#REF!</v>
      </c>
      <c r="E409" s="174" t="s">
        <v>1297</v>
      </c>
      <c r="F409" s="25" t="s">
        <v>328</v>
      </c>
      <c r="G409" s="24" t="s">
        <v>15</v>
      </c>
      <c r="H409" s="24" t="s">
        <v>329</v>
      </c>
      <c r="I409" s="26" t="s">
        <v>30</v>
      </c>
      <c r="J409" s="25">
        <v>60</v>
      </c>
      <c r="K409" s="27"/>
      <c r="L409" s="202"/>
      <c r="M409" s="27"/>
      <c r="N409" s="23" t="str">
        <f>IFERROR(IF(M409="","",M409/SUMIF(#REF!,"TOTAL",M:M)),"")</f>
        <v/>
      </c>
    </row>
    <row r="410" spans="2:14" ht="15" x14ac:dyDescent="0.2">
      <c r="B410" s="171" t="e">
        <f>IF(#REF!=#REF!,M410,"")</f>
        <v>#REF!</v>
      </c>
      <c r="C410" s="167" t="e">
        <f>IF(#REF!="","",COUNTIF(#REF!,#REF!))</f>
        <v>#REF!</v>
      </c>
      <c r="D410" s="167" t="e">
        <f>IF(#REF!="","",IF(#REF!=#REF!,"",IF(OR(#REF!=#REF!,#REF!=#REF!,#REF!=#REF!),COUNTIFS(ORÇAMENTO!C$8:$C410,ORÇAMENTO!C410,ORÇAMENTO!#REF!,#REF!),COUNTIFS(ORÇAMENTO!$C$8:$C410,ORÇAMENTO!C410,ORÇAMENTO!#REF!,#REF!))))</f>
        <v>#REF!</v>
      </c>
      <c r="E410" s="174" t="s">
        <v>1298</v>
      </c>
      <c r="F410" s="25" t="s">
        <v>330</v>
      </c>
      <c r="G410" s="24" t="s">
        <v>15</v>
      </c>
      <c r="H410" s="24" t="s">
        <v>331</v>
      </c>
      <c r="I410" s="26" t="s">
        <v>19</v>
      </c>
      <c r="J410" s="25">
        <v>3</v>
      </c>
      <c r="K410" s="27"/>
      <c r="L410" s="202"/>
      <c r="M410" s="27"/>
      <c r="N410" s="23" t="str">
        <f>IFERROR(IF(M410="","",M410/SUMIF(#REF!,"TOTAL",M:M)),"")</f>
        <v/>
      </c>
    </row>
    <row r="411" spans="2:14" ht="15" x14ac:dyDescent="0.2">
      <c r="B411" s="171" t="e">
        <f>IF(#REF!=#REF!,M411,"")</f>
        <v>#REF!</v>
      </c>
      <c r="C411" s="167" t="e">
        <f>IF(#REF!="","",COUNTIF(#REF!,#REF!))</f>
        <v>#REF!</v>
      </c>
      <c r="D411" s="167" t="e">
        <f>IF(#REF!="","",IF(#REF!=#REF!,"",IF(OR(#REF!=#REF!,#REF!=#REF!,#REF!=#REF!),COUNTIFS(ORÇAMENTO!C$8:$C411,ORÇAMENTO!C411,ORÇAMENTO!#REF!,#REF!),COUNTIFS(ORÇAMENTO!$C$8:$C411,ORÇAMENTO!C411,ORÇAMENTO!#REF!,#REF!))))</f>
        <v>#REF!</v>
      </c>
      <c r="E411" s="174" t="s">
        <v>1299</v>
      </c>
      <c r="F411" s="25" t="s">
        <v>1662</v>
      </c>
      <c r="G411" s="24" t="s">
        <v>17</v>
      </c>
      <c r="H411" s="24" t="s">
        <v>332</v>
      </c>
      <c r="I411" s="26" t="s">
        <v>19</v>
      </c>
      <c r="J411" s="25">
        <v>6</v>
      </c>
      <c r="K411" s="27"/>
      <c r="L411" s="202"/>
      <c r="M411" s="27"/>
      <c r="N411" s="23" t="str">
        <f>IFERROR(IF(M411="","",M411/SUMIF(#REF!,"TOTAL",M:M)),"")</f>
        <v/>
      </c>
    </row>
    <row r="412" spans="2:14" ht="15" x14ac:dyDescent="0.2">
      <c r="B412" s="171" t="e">
        <f>IF(#REF!=#REF!,M412,"")</f>
        <v>#REF!</v>
      </c>
      <c r="C412" s="167" t="e">
        <f>IF(#REF!="","",COUNTIF(#REF!,#REF!))</f>
        <v>#REF!</v>
      </c>
      <c r="D412" s="167" t="e">
        <f>IF(#REF!="","",IF(#REF!=#REF!,"",IF(OR(#REF!=#REF!,#REF!=#REF!,#REF!=#REF!),COUNTIFS(ORÇAMENTO!C$8:$C412,ORÇAMENTO!C412,ORÇAMENTO!#REF!,#REF!),COUNTIFS(ORÇAMENTO!$C$8:$C412,ORÇAMENTO!C412,ORÇAMENTO!#REF!,#REF!))))</f>
        <v>#REF!</v>
      </c>
      <c r="E412" s="174" t="s">
        <v>1300</v>
      </c>
      <c r="F412" s="25" t="s">
        <v>1663</v>
      </c>
      <c r="G412" s="24" t="s">
        <v>17</v>
      </c>
      <c r="H412" s="24" t="s">
        <v>819</v>
      </c>
      <c r="I412" s="26" t="s">
        <v>19</v>
      </c>
      <c r="J412" s="25">
        <v>1</v>
      </c>
      <c r="K412" s="27"/>
      <c r="L412" s="202"/>
      <c r="M412" s="27"/>
      <c r="N412" s="23" t="str">
        <f>IFERROR(IF(M412="","",M412/SUMIF(#REF!,"TOTAL",M:M)),"")</f>
        <v/>
      </c>
    </row>
    <row r="413" spans="2:14" s="160" customFormat="1" ht="15" x14ac:dyDescent="0.25">
      <c r="B413" s="227" t="e">
        <f>IF(#REF!=#REF!,M413,"")</f>
        <v>#REF!</v>
      </c>
      <c r="C413" s="228" t="e">
        <f>IF(#REF!="","",COUNTIF(#REF!,#REF!))</f>
        <v>#REF!</v>
      </c>
      <c r="D413" s="228" t="e">
        <f>IF(#REF!="","",IF(#REF!=#REF!,"",IF(OR(#REF!=#REF!,#REF!=#REF!,#REF!=#REF!),COUNTIFS(ORÇAMENTO!C$8:$C413,ORÇAMENTO!C413,ORÇAMENTO!#REF!,#REF!),COUNTIFS(ORÇAMENTO!$C$8:$C413,ORÇAMENTO!C413,ORÇAMENTO!#REF!,#REF!))))</f>
        <v>#REF!</v>
      </c>
      <c r="E413" s="173" t="s">
        <v>1301</v>
      </c>
      <c r="F413" s="21"/>
      <c r="G413" s="20"/>
      <c r="H413" s="20" t="s">
        <v>333</v>
      </c>
      <c r="I413" s="159"/>
      <c r="J413" s="21"/>
      <c r="K413" s="22"/>
      <c r="L413" s="204"/>
      <c r="M413" s="22"/>
      <c r="N413" s="23" t="str">
        <f>IFERROR(IF(M413="","",M413/SUMIF(#REF!,"TOTAL",M:M)),"")</f>
        <v/>
      </c>
    </row>
    <row r="414" spans="2:14" ht="30" x14ac:dyDescent="0.2">
      <c r="B414" s="171" t="e">
        <f>IF(#REF!=#REF!,M414,"")</f>
        <v>#REF!</v>
      </c>
      <c r="C414" s="167" t="e">
        <f>IF(#REF!="","",COUNTIF(#REF!,#REF!))</f>
        <v>#REF!</v>
      </c>
      <c r="D414" s="167" t="e">
        <f>IF(#REF!="","",IF(#REF!=#REF!,"",IF(OR(#REF!=#REF!,#REF!=#REF!,#REF!=#REF!),COUNTIFS(ORÇAMENTO!C$8:$C414,ORÇAMENTO!C414,ORÇAMENTO!#REF!,#REF!),COUNTIFS(ORÇAMENTO!$C$8:$C414,ORÇAMENTO!C414,ORÇAMENTO!#REF!,#REF!))))</f>
        <v>#REF!</v>
      </c>
      <c r="E414" s="174" t="s">
        <v>1302</v>
      </c>
      <c r="F414" s="25" t="s">
        <v>334</v>
      </c>
      <c r="G414" s="24" t="s">
        <v>15</v>
      </c>
      <c r="H414" s="24" t="s">
        <v>335</v>
      </c>
      <c r="I414" s="26" t="s">
        <v>30</v>
      </c>
      <c r="J414" s="25">
        <v>90</v>
      </c>
      <c r="K414" s="27"/>
      <c r="L414" s="202"/>
      <c r="M414" s="27"/>
      <c r="N414" s="23" t="str">
        <f>IFERROR(IF(M414="","",M414/SUMIF(#REF!,"TOTAL",M:M)),"")</f>
        <v/>
      </c>
    </row>
    <row r="415" spans="2:14" ht="15" x14ac:dyDescent="0.2">
      <c r="B415" s="171" t="e">
        <f>IF(#REF!=#REF!,M415,"")</f>
        <v>#REF!</v>
      </c>
      <c r="C415" s="167" t="e">
        <f>IF(#REF!="","",COUNTIF(#REF!,#REF!))</f>
        <v>#REF!</v>
      </c>
      <c r="D415" s="167" t="e">
        <f>IF(#REF!="","",IF(#REF!=#REF!,"",IF(OR(#REF!=#REF!,#REF!=#REF!,#REF!=#REF!),COUNTIFS(ORÇAMENTO!C$8:$C415,ORÇAMENTO!C415,ORÇAMENTO!#REF!,#REF!),COUNTIFS(ORÇAMENTO!$C$8:$C415,ORÇAMENTO!C415,ORÇAMENTO!#REF!,#REF!))))</f>
        <v>#REF!</v>
      </c>
      <c r="E415" s="174" t="s">
        <v>1303</v>
      </c>
      <c r="F415" s="25" t="s">
        <v>1664</v>
      </c>
      <c r="G415" s="24" t="s">
        <v>17</v>
      </c>
      <c r="H415" s="24" t="s">
        <v>336</v>
      </c>
      <c r="I415" s="26" t="s">
        <v>501</v>
      </c>
      <c r="J415" s="25">
        <v>190</v>
      </c>
      <c r="K415" s="27"/>
      <c r="L415" s="202"/>
      <c r="M415" s="27"/>
      <c r="N415" s="23" t="str">
        <f>IFERROR(IF(M415="","",M415/SUMIF(#REF!,"TOTAL",M:M)),"")</f>
        <v/>
      </c>
    </row>
    <row r="416" spans="2:14" s="160" customFormat="1" ht="36" customHeight="1" x14ac:dyDescent="0.25">
      <c r="B416" s="171" t="e">
        <f>IF(#REF!=#REF!,M416,"")</f>
        <v>#REF!</v>
      </c>
      <c r="C416" s="167" t="e">
        <f>IF(#REF!="","",COUNTIF(#REF!,#REF!))</f>
        <v>#REF!</v>
      </c>
      <c r="D416" s="167" t="e">
        <f>IF(#REF!="","",IF(#REF!=#REF!,"",IF(OR(#REF!=#REF!,#REF!=#REF!,#REF!=#REF!),COUNTIFS(ORÇAMENTO!C$8:$C416,ORÇAMENTO!C416,ORÇAMENTO!#REF!,#REF!),COUNTIFS(ORÇAMENTO!$C$8:$C416,ORÇAMENTO!C416,ORÇAMENTO!#REF!,#REF!))))</f>
        <v>#REF!</v>
      </c>
      <c r="E416" s="174" t="s">
        <v>1304</v>
      </c>
      <c r="F416" s="25" t="s">
        <v>337</v>
      </c>
      <c r="G416" s="24" t="s">
        <v>15</v>
      </c>
      <c r="H416" s="24" t="s">
        <v>338</v>
      </c>
      <c r="I416" s="26" t="s">
        <v>30</v>
      </c>
      <c r="J416" s="25">
        <v>1390</v>
      </c>
      <c r="K416" s="27"/>
      <c r="L416" s="202"/>
      <c r="M416" s="27"/>
      <c r="N416" s="23" t="str">
        <f>IFERROR(IF(M416="","",M416/SUMIF(#REF!,"TOTAL",M:M)),"")</f>
        <v/>
      </c>
    </row>
    <row r="417" spans="1:14" ht="31.5" customHeight="1" x14ac:dyDescent="0.2">
      <c r="B417" s="171" t="e">
        <f>IF(#REF!=#REF!,M417,"")</f>
        <v>#REF!</v>
      </c>
      <c r="C417" s="167" t="e">
        <f>IF(#REF!="","",COUNTIF(#REF!,#REF!))</f>
        <v>#REF!</v>
      </c>
      <c r="D417" s="167" t="e">
        <f>IF(#REF!="","",IF(#REF!=#REF!,"",IF(OR(#REF!=#REF!,#REF!=#REF!,#REF!=#REF!),COUNTIFS(ORÇAMENTO!C$8:$C417,ORÇAMENTO!C417,ORÇAMENTO!#REF!,#REF!),COUNTIFS(ORÇAMENTO!$C$8:$C417,ORÇAMENTO!C417,ORÇAMENTO!#REF!,#REF!))))</f>
        <v>#REF!</v>
      </c>
      <c r="E417" s="174" t="s">
        <v>1305</v>
      </c>
      <c r="F417" s="25" t="s">
        <v>324</v>
      </c>
      <c r="G417" s="24" t="s">
        <v>15</v>
      </c>
      <c r="H417" s="24" t="s">
        <v>325</v>
      </c>
      <c r="I417" s="26" t="s">
        <v>30</v>
      </c>
      <c r="J417" s="25">
        <v>55</v>
      </c>
      <c r="K417" s="27"/>
      <c r="L417" s="202"/>
      <c r="M417" s="27"/>
      <c r="N417" s="23" t="str">
        <f>IFERROR(IF(M417="","",M417/SUMIF(#REF!,"TOTAL",M:M)),"")</f>
        <v/>
      </c>
    </row>
    <row r="418" spans="1:14" ht="30" customHeight="1" x14ac:dyDescent="0.2">
      <c r="B418" s="171" t="e">
        <f>IF(#REF!=#REF!,M418,"")</f>
        <v>#REF!</v>
      </c>
      <c r="C418" s="167" t="e">
        <f>IF(#REF!="","",COUNTIF(#REF!,#REF!))</f>
        <v>#REF!</v>
      </c>
      <c r="D418" s="167" t="e">
        <f>IF(#REF!="","",IF(#REF!=#REF!,"",IF(OR(#REF!=#REF!,#REF!=#REF!,#REF!=#REF!),COUNTIFS(ORÇAMENTO!C$8:$C418,ORÇAMENTO!C418,ORÇAMENTO!#REF!,#REF!),COUNTIFS(ORÇAMENTO!$C$8:$C418,ORÇAMENTO!C418,ORÇAMENTO!#REF!,#REF!))))</f>
        <v>#REF!</v>
      </c>
      <c r="E418" s="174" t="s">
        <v>1306</v>
      </c>
      <c r="F418" s="25" t="s">
        <v>339</v>
      </c>
      <c r="G418" s="24" t="s">
        <v>15</v>
      </c>
      <c r="H418" s="24" t="s">
        <v>340</v>
      </c>
      <c r="I418" s="26" t="s">
        <v>30</v>
      </c>
      <c r="J418" s="25">
        <v>605</v>
      </c>
      <c r="K418" s="27"/>
      <c r="L418" s="202"/>
      <c r="M418" s="27"/>
      <c r="N418" s="23" t="str">
        <f>IFERROR(IF(M418="","",M418/SUMIF(#REF!,"TOTAL",M:M)),"")</f>
        <v/>
      </c>
    </row>
    <row r="419" spans="1:14" ht="37.5" customHeight="1" x14ac:dyDescent="0.2">
      <c r="B419" s="171" t="e">
        <f>IF(#REF!=#REF!,M419,"")</f>
        <v>#REF!</v>
      </c>
      <c r="C419" s="167" t="e">
        <f>IF(#REF!="","",COUNTIF(#REF!,#REF!))</f>
        <v>#REF!</v>
      </c>
      <c r="D419" s="167" t="e">
        <f>IF(#REF!="","",IF(#REF!=#REF!,"",IF(OR(#REF!=#REF!,#REF!=#REF!,#REF!=#REF!),COUNTIFS(ORÇAMENTO!C$8:$C419,ORÇAMENTO!C419,ORÇAMENTO!#REF!,#REF!),COUNTIFS(ORÇAMENTO!$C$8:$C419,ORÇAMENTO!C419,ORÇAMENTO!#REF!,#REF!))))</f>
        <v>#REF!</v>
      </c>
      <c r="E419" s="174" t="s">
        <v>1307</v>
      </c>
      <c r="F419" s="25" t="s">
        <v>820</v>
      </c>
      <c r="G419" s="24" t="s">
        <v>15</v>
      </c>
      <c r="H419" s="24" t="s">
        <v>821</v>
      </c>
      <c r="I419" s="26" t="s">
        <v>19</v>
      </c>
      <c r="J419" s="25">
        <v>38</v>
      </c>
      <c r="K419" s="27"/>
      <c r="L419" s="202"/>
      <c r="M419" s="27"/>
      <c r="N419" s="23" t="str">
        <f>IFERROR(IF(M419="","",M419/SUMIF(#REF!,"TOTAL",M:M)),"")</f>
        <v/>
      </c>
    </row>
    <row r="420" spans="1:14" s="6" customFormat="1" ht="30" x14ac:dyDescent="0.2">
      <c r="A420" s="165"/>
      <c r="B420" s="171" t="e">
        <f>IF(#REF!=#REF!,M420,"")</f>
        <v>#REF!</v>
      </c>
      <c r="C420" s="167" t="e">
        <f>IF(#REF!="","",COUNTIF(#REF!,#REF!))</f>
        <v>#REF!</v>
      </c>
      <c r="D420" s="167" t="e">
        <f>IF(#REF!="","",IF(#REF!=#REF!,"",IF(OR(#REF!=#REF!,#REF!=#REF!,#REF!=#REF!),COUNTIFS(ORÇAMENTO!C$8:$C420,ORÇAMENTO!C420,ORÇAMENTO!#REF!,#REF!),COUNTIFS(ORÇAMENTO!$C$8:$C420,ORÇAMENTO!C420,ORÇAMENTO!#REF!,#REF!))))</f>
        <v>#REF!</v>
      </c>
      <c r="E420" s="174" t="s">
        <v>1308</v>
      </c>
      <c r="F420" s="25" t="s">
        <v>675</v>
      </c>
      <c r="G420" s="24" t="s">
        <v>15</v>
      </c>
      <c r="H420" s="24" t="s">
        <v>676</v>
      </c>
      <c r="I420" s="26" t="s">
        <v>19</v>
      </c>
      <c r="J420" s="25">
        <v>36</v>
      </c>
      <c r="K420" s="27"/>
      <c r="L420" s="202"/>
      <c r="M420" s="27"/>
      <c r="N420" s="23" t="str">
        <f>IFERROR(IF(M420="","",M420/SUMIF(#REF!,"TOTAL",M:M)),"")</f>
        <v/>
      </c>
    </row>
    <row r="421" spans="1:14" ht="30" x14ac:dyDescent="0.2">
      <c r="B421" s="171" t="e">
        <f>IF(#REF!=#REF!,M421,"")</f>
        <v>#REF!</v>
      </c>
      <c r="C421" s="167" t="e">
        <f>IF(#REF!="","",COUNTIF(#REF!,#REF!))</f>
        <v>#REF!</v>
      </c>
      <c r="D421" s="167" t="e">
        <f>IF(#REF!="","",IF(#REF!=#REF!,"",IF(OR(#REF!=#REF!,#REF!=#REF!,#REF!=#REF!),COUNTIFS(ORÇAMENTO!C$8:$C421,ORÇAMENTO!C421,ORÇAMENTO!#REF!,#REF!),COUNTIFS(ORÇAMENTO!$C$8:$C421,ORÇAMENTO!C421,ORÇAMENTO!#REF!,#REF!))))</f>
        <v>#REF!</v>
      </c>
      <c r="E421" s="174" t="s">
        <v>1309</v>
      </c>
      <c r="F421" s="25" t="s">
        <v>381</v>
      </c>
      <c r="G421" s="24" t="s">
        <v>15</v>
      </c>
      <c r="H421" s="24" t="s">
        <v>382</v>
      </c>
      <c r="I421" s="26" t="s">
        <v>19</v>
      </c>
      <c r="J421" s="25">
        <v>6</v>
      </c>
      <c r="K421" s="27"/>
      <c r="L421" s="202"/>
      <c r="M421" s="27"/>
      <c r="N421" s="23" t="str">
        <f>IFERROR(IF(M421="","",M421/SUMIF(#REF!,"TOTAL",M:M)),"")</f>
        <v/>
      </c>
    </row>
    <row r="422" spans="1:14" ht="30" x14ac:dyDescent="0.2">
      <c r="B422" s="171" t="e">
        <f>IF(#REF!=#REF!,M422,"")</f>
        <v>#REF!</v>
      </c>
      <c r="C422" s="167" t="e">
        <f>IF(#REF!="","",COUNTIF(#REF!,#REF!))</f>
        <v>#REF!</v>
      </c>
      <c r="D422" s="167" t="e">
        <f>IF(#REF!="","",IF(#REF!=#REF!,"",IF(OR(#REF!=#REF!,#REF!=#REF!,#REF!=#REF!),COUNTIFS(ORÇAMENTO!C$8:$C422,ORÇAMENTO!C422,ORÇAMENTO!#REF!,#REF!),COUNTIFS(ORÇAMENTO!$C$8:$C422,ORÇAMENTO!C422,ORÇAMENTO!#REF!,#REF!))))</f>
        <v>#REF!</v>
      </c>
      <c r="E422" s="174" t="s">
        <v>1310</v>
      </c>
      <c r="F422" s="25" t="s">
        <v>822</v>
      </c>
      <c r="G422" s="24" t="s">
        <v>285</v>
      </c>
      <c r="H422" s="24" t="s">
        <v>823</v>
      </c>
      <c r="I422" s="26" t="s">
        <v>184</v>
      </c>
      <c r="J422" s="25">
        <v>19</v>
      </c>
      <c r="K422" s="27"/>
      <c r="L422" s="202"/>
      <c r="M422" s="27"/>
      <c r="N422" s="23" t="str">
        <f>IFERROR(IF(M422="","",M422/SUMIF(#REF!,"TOTAL",M:M)),"")</f>
        <v/>
      </c>
    </row>
    <row r="423" spans="1:14" s="160" customFormat="1" ht="24" customHeight="1" x14ac:dyDescent="0.25">
      <c r="B423" s="227" t="e">
        <f>IF(#REF!=#REF!,M423,"")</f>
        <v>#REF!</v>
      </c>
      <c r="C423" s="228" t="e">
        <f>IF(#REF!="","",COUNTIF(#REF!,#REF!))</f>
        <v>#REF!</v>
      </c>
      <c r="D423" s="228" t="e">
        <f>IF(#REF!="","",IF(#REF!=#REF!,"",IF(OR(#REF!=#REF!,#REF!=#REF!,#REF!=#REF!),COUNTIFS(ORÇAMENTO!C$8:$C423,ORÇAMENTO!C423,ORÇAMENTO!#REF!,#REF!),COUNTIFS(ORÇAMENTO!$C$8:$C423,ORÇAMENTO!C423,ORÇAMENTO!#REF!,#REF!))))</f>
        <v>#REF!</v>
      </c>
      <c r="E423" s="173" t="s">
        <v>1311</v>
      </c>
      <c r="F423" s="21"/>
      <c r="G423" s="20"/>
      <c r="H423" s="20" t="s">
        <v>341</v>
      </c>
      <c r="I423" s="159"/>
      <c r="J423" s="21"/>
      <c r="K423" s="22"/>
      <c r="L423" s="204"/>
      <c r="M423" s="22"/>
      <c r="N423" s="23" t="str">
        <f>IFERROR(IF(M423="","",M423/SUMIF(#REF!,"TOTAL",M:M)),"")</f>
        <v/>
      </c>
    </row>
    <row r="424" spans="1:14" ht="30" x14ac:dyDescent="0.2">
      <c r="B424" s="171" t="e">
        <f>IF(#REF!=#REF!,M424,"")</f>
        <v>#REF!</v>
      </c>
      <c r="C424" s="167" t="e">
        <f>IF(#REF!="","",COUNTIF(#REF!,#REF!))</f>
        <v>#REF!</v>
      </c>
      <c r="D424" s="167" t="e">
        <f>IF(#REF!="","",IF(#REF!=#REF!,"",IF(OR(#REF!=#REF!,#REF!=#REF!,#REF!=#REF!),COUNTIFS(ORÇAMENTO!C$8:$C424,ORÇAMENTO!C424,ORÇAMENTO!#REF!,#REF!),COUNTIFS(ORÇAMENTO!$C$8:$C424,ORÇAMENTO!C424,ORÇAMENTO!#REF!,#REF!))))</f>
        <v>#REF!</v>
      </c>
      <c r="E424" s="174" t="s">
        <v>1312</v>
      </c>
      <c r="F424" s="25" t="s">
        <v>334</v>
      </c>
      <c r="G424" s="24" t="s">
        <v>15</v>
      </c>
      <c r="H424" s="24" t="s">
        <v>335</v>
      </c>
      <c r="I424" s="26" t="s">
        <v>30</v>
      </c>
      <c r="J424" s="25">
        <v>3991</v>
      </c>
      <c r="K424" s="27"/>
      <c r="L424" s="202"/>
      <c r="M424" s="27"/>
      <c r="N424" s="23" t="str">
        <f>IFERROR(IF(M424="","",M424/SUMIF(#REF!,"TOTAL",M:M)),"")</f>
        <v/>
      </c>
    </row>
    <row r="425" spans="1:14" ht="30" x14ac:dyDescent="0.2">
      <c r="B425" s="171" t="e">
        <f>IF(#REF!=#REF!,M425,"")</f>
        <v>#REF!</v>
      </c>
      <c r="C425" s="167" t="e">
        <f>IF(#REF!="","",COUNTIF(#REF!,#REF!))</f>
        <v>#REF!</v>
      </c>
      <c r="D425" s="167" t="e">
        <f>IF(#REF!="","",IF(#REF!=#REF!,"",IF(OR(#REF!=#REF!,#REF!=#REF!,#REF!=#REF!),COUNTIFS(ORÇAMENTO!C$8:$C425,ORÇAMENTO!C425,ORÇAMENTO!#REF!,#REF!),COUNTIFS(ORÇAMENTO!$C$8:$C425,ORÇAMENTO!C425,ORÇAMENTO!#REF!,#REF!))))</f>
        <v>#REF!</v>
      </c>
      <c r="E425" s="174" t="s">
        <v>1313</v>
      </c>
      <c r="F425" s="25" t="s">
        <v>309</v>
      </c>
      <c r="G425" s="24" t="s">
        <v>15</v>
      </c>
      <c r="H425" s="24" t="s">
        <v>310</v>
      </c>
      <c r="I425" s="26" t="s">
        <v>30</v>
      </c>
      <c r="J425" s="25">
        <v>378</v>
      </c>
      <c r="K425" s="27"/>
      <c r="L425" s="202"/>
      <c r="M425" s="27"/>
      <c r="N425" s="23" t="str">
        <f>IFERROR(IF(M425="","",M425/SUMIF(#REF!,"TOTAL",M:M)),"")</f>
        <v/>
      </c>
    </row>
    <row r="426" spans="1:14" ht="30" x14ac:dyDescent="0.2">
      <c r="B426" s="171" t="e">
        <f>IF(#REF!=#REF!,M426,"")</f>
        <v>#REF!</v>
      </c>
      <c r="C426" s="167" t="e">
        <f>IF(#REF!="","",COUNTIF(#REF!,#REF!))</f>
        <v>#REF!</v>
      </c>
      <c r="D426" s="167" t="e">
        <f>IF(#REF!="","",IF(#REF!=#REF!,"",IF(OR(#REF!=#REF!,#REF!=#REF!,#REF!=#REF!),COUNTIFS(ORÇAMENTO!C$8:$C426,ORÇAMENTO!C426,ORÇAMENTO!#REF!,#REF!),COUNTIFS(ORÇAMENTO!$C$8:$C426,ORÇAMENTO!C426,ORÇAMENTO!#REF!,#REF!))))</f>
        <v>#REF!</v>
      </c>
      <c r="E426" s="174" t="s">
        <v>1314</v>
      </c>
      <c r="F426" s="25" t="s">
        <v>337</v>
      </c>
      <c r="G426" s="24" t="s">
        <v>15</v>
      </c>
      <c r="H426" s="24" t="s">
        <v>338</v>
      </c>
      <c r="I426" s="26" t="s">
        <v>30</v>
      </c>
      <c r="J426" s="25">
        <v>216</v>
      </c>
      <c r="K426" s="27"/>
      <c r="L426" s="202"/>
      <c r="M426" s="27"/>
      <c r="N426" s="23" t="str">
        <f>IFERROR(IF(M426="","",M426/SUMIF(#REF!,"TOTAL",M:M)),"")</f>
        <v/>
      </c>
    </row>
    <row r="427" spans="1:14" ht="24" customHeight="1" x14ac:dyDescent="0.2">
      <c r="A427" s="183"/>
      <c r="B427" s="171" t="e">
        <f>IF(#REF!=#REF!,M427,"")</f>
        <v>#REF!</v>
      </c>
      <c r="C427" s="167" t="e">
        <f>IF(#REF!="","",COUNTIF(#REF!,#REF!))</f>
        <v>#REF!</v>
      </c>
      <c r="D427" s="167" t="e">
        <f>IF(#REF!="","",IF(#REF!=#REF!,"",IF(OR(#REF!=#REF!,#REF!=#REF!,#REF!=#REF!),COUNTIFS(ORÇAMENTO!C$8:$C427,ORÇAMENTO!C427,ORÇAMENTO!#REF!,#REF!),COUNTIFS(ORÇAMENTO!$C$8:$C427,ORÇAMENTO!C427,ORÇAMENTO!#REF!,#REF!))))</f>
        <v>#REF!</v>
      </c>
      <c r="E427" s="174" t="s">
        <v>1315</v>
      </c>
      <c r="F427" s="25" t="s">
        <v>1665</v>
      </c>
      <c r="G427" s="24" t="s">
        <v>17</v>
      </c>
      <c r="H427" s="24" t="s">
        <v>336</v>
      </c>
      <c r="I427" s="26" t="s">
        <v>501</v>
      </c>
      <c r="J427" s="25">
        <v>25</v>
      </c>
      <c r="K427" s="27"/>
      <c r="L427" s="202"/>
      <c r="M427" s="27"/>
      <c r="N427" s="23" t="str">
        <f>IFERROR(IF(M427="","",M427/SUMIF(#REF!,"TOTAL",M:M)),"")</f>
        <v/>
      </c>
    </row>
    <row r="428" spans="1:14" ht="30" x14ac:dyDescent="0.2">
      <c r="B428" s="171" t="e">
        <f>IF(#REF!=#REF!,M428,"")</f>
        <v>#REF!</v>
      </c>
      <c r="C428" s="167" t="e">
        <f>IF(#REF!="","",COUNTIF(#REF!,#REF!))</f>
        <v>#REF!</v>
      </c>
      <c r="D428" s="167" t="e">
        <f>IF(#REF!="","",IF(#REF!=#REF!,"",IF(OR(#REF!=#REF!,#REF!=#REF!,#REF!=#REF!),COUNTIFS(ORÇAMENTO!C$8:$C428,ORÇAMENTO!C428,ORÇAMENTO!#REF!,#REF!),COUNTIFS(ORÇAMENTO!$C$8:$C428,ORÇAMENTO!C428,ORÇAMENTO!#REF!,#REF!))))</f>
        <v>#REF!</v>
      </c>
      <c r="E428" s="174" t="s">
        <v>1316</v>
      </c>
      <c r="F428" s="25" t="s">
        <v>677</v>
      </c>
      <c r="G428" s="24" t="s">
        <v>15</v>
      </c>
      <c r="H428" s="24" t="s">
        <v>678</v>
      </c>
      <c r="I428" s="26" t="s">
        <v>30</v>
      </c>
      <c r="J428" s="25">
        <v>902</v>
      </c>
      <c r="K428" s="27"/>
      <c r="L428" s="202"/>
      <c r="M428" s="27"/>
      <c r="N428" s="23" t="str">
        <f>IFERROR(IF(M428="","",M428/SUMIF(#REF!,"TOTAL",M:M)),"")</f>
        <v/>
      </c>
    </row>
    <row r="429" spans="1:14" s="160" customFormat="1" ht="48" customHeight="1" x14ac:dyDescent="0.25">
      <c r="B429" s="171" t="e">
        <f>IF(#REF!=#REF!,M429,"")</f>
        <v>#REF!</v>
      </c>
      <c r="C429" s="167" t="e">
        <f>IF(#REF!="","",COUNTIF(#REF!,#REF!))</f>
        <v>#REF!</v>
      </c>
      <c r="D429" s="167" t="e">
        <f>IF(#REF!="","",IF(#REF!=#REF!,"",IF(OR(#REF!=#REF!,#REF!=#REF!,#REF!=#REF!),COUNTIFS(ORÇAMENTO!C$8:$C429,ORÇAMENTO!C429,ORÇAMENTO!#REF!,#REF!),COUNTIFS(ORÇAMENTO!$C$8:$C429,ORÇAMENTO!C429,ORÇAMENTO!#REF!,#REF!))))</f>
        <v>#REF!</v>
      </c>
      <c r="E429" s="174" t="s">
        <v>1317</v>
      </c>
      <c r="F429" s="25" t="s">
        <v>342</v>
      </c>
      <c r="G429" s="24" t="s">
        <v>15</v>
      </c>
      <c r="H429" s="24" t="s">
        <v>343</v>
      </c>
      <c r="I429" s="26" t="s">
        <v>30</v>
      </c>
      <c r="J429" s="25">
        <v>85</v>
      </c>
      <c r="K429" s="27"/>
      <c r="L429" s="202"/>
      <c r="M429" s="27"/>
      <c r="N429" s="23" t="str">
        <f>IFERROR(IF(M429="","",M429/SUMIF(#REF!,"TOTAL",M:M)),"")</f>
        <v/>
      </c>
    </row>
    <row r="430" spans="1:14" ht="48" customHeight="1" x14ac:dyDescent="0.2">
      <c r="B430" s="171" t="e">
        <f>IF(#REF!=#REF!,M430,"")</f>
        <v>#REF!</v>
      </c>
      <c r="C430" s="167" t="e">
        <f>IF(#REF!="","",COUNTIF(#REF!,#REF!))</f>
        <v>#REF!</v>
      </c>
      <c r="D430" s="167" t="e">
        <f>IF(#REF!="","",IF(#REF!=#REF!,"",IF(OR(#REF!=#REF!,#REF!=#REF!,#REF!=#REF!),COUNTIFS(ORÇAMENTO!C$8:$C430,ORÇAMENTO!C430,ORÇAMENTO!#REF!,#REF!),COUNTIFS(ORÇAMENTO!$C$8:$C430,ORÇAMENTO!C430,ORÇAMENTO!#REF!,#REF!))))</f>
        <v>#REF!</v>
      </c>
      <c r="E430" s="174" t="s">
        <v>1318</v>
      </c>
      <c r="F430" s="25" t="s">
        <v>344</v>
      </c>
      <c r="G430" s="24" t="s">
        <v>15</v>
      </c>
      <c r="H430" s="24" t="s">
        <v>345</v>
      </c>
      <c r="I430" s="26" t="s">
        <v>30</v>
      </c>
      <c r="J430" s="25">
        <v>6</v>
      </c>
      <c r="K430" s="27"/>
      <c r="L430" s="202"/>
      <c r="M430" s="27"/>
      <c r="N430" s="23" t="str">
        <f>IFERROR(IF(M430="","",M430/SUMIF(#REF!,"TOTAL",M:M)),"")</f>
        <v/>
      </c>
    </row>
    <row r="431" spans="1:14" ht="48" customHeight="1" x14ac:dyDescent="0.2">
      <c r="B431" s="171" t="e">
        <f>IF(#REF!=#REF!,M431,"")</f>
        <v>#REF!</v>
      </c>
      <c r="C431" s="167" t="e">
        <f>IF(#REF!="","",COUNTIF(#REF!,#REF!))</f>
        <v>#REF!</v>
      </c>
      <c r="D431" s="167" t="e">
        <f>IF(#REF!="","",IF(#REF!=#REF!,"",IF(OR(#REF!=#REF!,#REF!=#REF!,#REF!=#REF!),COUNTIFS(ORÇAMENTO!C$8:$C431,ORÇAMENTO!C431,ORÇAMENTO!#REF!,#REF!),COUNTIFS(ORÇAMENTO!$C$8:$C431,ORÇAMENTO!C431,ORÇAMENTO!#REF!,#REF!))))</f>
        <v>#REF!</v>
      </c>
      <c r="E431" s="174" t="s">
        <v>1319</v>
      </c>
      <c r="F431" s="25" t="s">
        <v>824</v>
      </c>
      <c r="G431" s="24" t="s">
        <v>15</v>
      </c>
      <c r="H431" s="24" t="s">
        <v>825</v>
      </c>
      <c r="I431" s="26" t="s">
        <v>19</v>
      </c>
      <c r="J431" s="25">
        <v>4</v>
      </c>
      <c r="K431" s="27"/>
      <c r="L431" s="202"/>
      <c r="M431" s="27"/>
      <c r="N431" s="23" t="str">
        <f>IFERROR(IF(M431="","",M431/SUMIF(#REF!,"TOTAL",M:M)),"")</f>
        <v/>
      </c>
    </row>
    <row r="432" spans="1:14" ht="36" customHeight="1" x14ac:dyDescent="0.2">
      <c r="B432" s="171" t="e">
        <f>IF(#REF!=#REF!,M432,"")</f>
        <v>#REF!</v>
      </c>
      <c r="C432" s="167" t="e">
        <f>IF(#REF!="","",COUNTIF(#REF!,#REF!))</f>
        <v>#REF!</v>
      </c>
      <c r="D432" s="167" t="e">
        <f>IF(#REF!="","",IF(#REF!=#REF!,"",IF(OR(#REF!=#REF!,#REF!=#REF!,#REF!=#REF!),COUNTIFS(ORÇAMENTO!C$8:$C432,ORÇAMENTO!C432,ORÇAMENTO!#REF!,#REF!),COUNTIFS(ORÇAMENTO!$C$8:$C432,ORÇAMENTO!C432,ORÇAMENTO!#REF!,#REF!))))</f>
        <v>#REF!</v>
      </c>
      <c r="E432" s="174" t="s">
        <v>1320</v>
      </c>
      <c r="F432" s="25" t="s">
        <v>346</v>
      </c>
      <c r="G432" s="24" t="s">
        <v>15</v>
      </c>
      <c r="H432" s="24" t="s">
        <v>347</v>
      </c>
      <c r="I432" s="26" t="s">
        <v>19</v>
      </c>
      <c r="J432" s="25">
        <v>175</v>
      </c>
      <c r="K432" s="27"/>
      <c r="L432" s="202"/>
      <c r="M432" s="27"/>
      <c r="N432" s="23" t="str">
        <f>IFERROR(IF(M432="","",M432/SUMIF(#REF!,"TOTAL",M:M)),"")</f>
        <v/>
      </c>
    </row>
    <row r="433" spans="1:14" ht="36" customHeight="1" x14ac:dyDescent="0.2">
      <c r="B433" s="171" t="e">
        <f>IF(#REF!=#REF!,M433,"")</f>
        <v>#REF!</v>
      </c>
      <c r="C433" s="167" t="e">
        <f>IF(#REF!="","",COUNTIF(#REF!,#REF!))</f>
        <v>#REF!</v>
      </c>
      <c r="D433" s="167" t="e">
        <f>IF(#REF!="","",IF(#REF!=#REF!,"",IF(OR(#REF!=#REF!,#REF!=#REF!,#REF!=#REF!),COUNTIFS(ORÇAMENTO!C$8:$C433,ORÇAMENTO!C433,ORÇAMENTO!#REF!,#REF!),COUNTIFS(ORÇAMENTO!$C$8:$C433,ORÇAMENTO!C433,ORÇAMENTO!#REF!,#REF!))))</f>
        <v>#REF!</v>
      </c>
      <c r="E433" s="174" t="s">
        <v>1321</v>
      </c>
      <c r="F433" s="25" t="s">
        <v>1666</v>
      </c>
      <c r="G433" s="24" t="s">
        <v>17</v>
      </c>
      <c r="H433" s="24" t="s">
        <v>679</v>
      </c>
      <c r="I433" s="26" t="s">
        <v>19</v>
      </c>
      <c r="J433" s="25">
        <v>21</v>
      </c>
      <c r="K433" s="27"/>
      <c r="L433" s="202"/>
      <c r="M433" s="27"/>
      <c r="N433" s="23" t="str">
        <f>IFERROR(IF(M433="","",M433/SUMIF(#REF!,"TOTAL",M:M)),"")</f>
        <v/>
      </c>
    </row>
    <row r="434" spans="1:14" ht="30" x14ac:dyDescent="0.2">
      <c r="B434" s="171" t="e">
        <f>IF(#REF!=#REF!,M434,"")</f>
        <v>#REF!</v>
      </c>
      <c r="C434" s="167" t="e">
        <f>IF(#REF!="","",COUNTIF(#REF!,#REF!))</f>
        <v>#REF!</v>
      </c>
      <c r="D434" s="167" t="e">
        <f>IF(#REF!="","",IF(#REF!=#REF!,"",IF(OR(#REF!=#REF!,#REF!=#REF!,#REF!=#REF!),COUNTIFS(ORÇAMENTO!C$8:$C434,ORÇAMENTO!C434,ORÇAMENTO!#REF!,#REF!),COUNTIFS(ORÇAMENTO!$C$8:$C434,ORÇAMENTO!C434,ORÇAMENTO!#REF!,#REF!))))</f>
        <v>#REF!</v>
      </c>
      <c r="E434" s="174" t="s">
        <v>1322</v>
      </c>
      <c r="F434" s="25" t="s">
        <v>348</v>
      </c>
      <c r="G434" s="24" t="s">
        <v>15</v>
      </c>
      <c r="H434" s="24" t="s">
        <v>349</v>
      </c>
      <c r="I434" s="26" t="s">
        <v>19</v>
      </c>
      <c r="J434" s="25">
        <v>13</v>
      </c>
      <c r="K434" s="27"/>
      <c r="L434" s="202"/>
      <c r="M434" s="27"/>
      <c r="N434" s="23" t="str">
        <f>IFERROR(IF(M434="","",M434/SUMIF(#REF!,"TOTAL",M:M)),"")</f>
        <v/>
      </c>
    </row>
    <row r="435" spans="1:14" ht="15" x14ac:dyDescent="0.2">
      <c r="B435" s="171" t="e">
        <f>IF(#REF!=#REF!,M435,"")</f>
        <v>#REF!</v>
      </c>
      <c r="C435" s="167" t="e">
        <f>IF(#REF!="","",COUNTIF(#REF!,#REF!))</f>
        <v>#REF!</v>
      </c>
      <c r="D435" s="167" t="e">
        <f>IF(#REF!="","",IF(#REF!=#REF!,"",IF(OR(#REF!=#REF!,#REF!=#REF!,#REF!=#REF!),COUNTIFS(ORÇAMENTO!C$8:$C435,ORÇAMENTO!C435,ORÇAMENTO!#REF!,#REF!),COUNTIFS(ORÇAMENTO!$C$8:$C435,ORÇAMENTO!C435,ORÇAMENTO!#REF!,#REF!))))</f>
        <v>#REF!</v>
      </c>
      <c r="E435" s="174" t="s">
        <v>1323</v>
      </c>
      <c r="F435" s="25" t="s">
        <v>330</v>
      </c>
      <c r="G435" s="24" t="s">
        <v>15</v>
      </c>
      <c r="H435" s="24" t="s">
        <v>331</v>
      </c>
      <c r="I435" s="26" t="s">
        <v>19</v>
      </c>
      <c r="J435" s="25">
        <v>117</v>
      </c>
      <c r="K435" s="27"/>
      <c r="L435" s="202"/>
      <c r="M435" s="27"/>
      <c r="N435" s="23" t="str">
        <f>IFERROR(IF(M435="","",M435/SUMIF(#REF!,"TOTAL",M:M)),"")</f>
        <v/>
      </c>
    </row>
    <row r="436" spans="1:14" ht="24" customHeight="1" x14ac:dyDescent="0.2">
      <c r="B436" s="171" t="e">
        <f>IF(#REF!=#REF!,M436,"")</f>
        <v>#REF!</v>
      </c>
      <c r="C436" s="167" t="e">
        <f>IF(#REF!="","",COUNTIF(#REF!,#REF!))</f>
        <v>#REF!</v>
      </c>
      <c r="D436" s="167" t="e">
        <f>IF(#REF!="","",IF(#REF!=#REF!,"",IF(OR(#REF!=#REF!,#REF!=#REF!,#REF!=#REF!),COUNTIFS(ORÇAMENTO!C$8:$C436,ORÇAMENTO!C436,ORÇAMENTO!#REF!,#REF!),COUNTIFS(ORÇAMENTO!$C$8:$C436,ORÇAMENTO!C436,ORÇAMENTO!#REF!,#REF!))))</f>
        <v>#REF!</v>
      </c>
      <c r="E436" s="174" t="s">
        <v>1324</v>
      </c>
      <c r="F436" s="25" t="s">
        <v>1667</v>
      </c>
      <c r="G436" s="24" t="s">
        <v>17</v>
      </c>
      <c r="H436" s="24" t="s">
        <v>680</v>
      </c>
      <c r="I436" s="26" t="s">
        <v>19</v>
      </c>
      <c r="J436" s="25">
        <v>1</v>
      </c>
      <c r="K436" s="27"/>
      <c r="L436" s="202"/>
      <c r="M436" s="27"/>
      <c r="N436" s="23" t="str">
        <f>IFERROR(IF(M436="","",M436/SUMIF(#REF!,"TOTAL",M:M)),"")</f>
        <v/>
      </c>
    </row>
    <row r="437" spans="1:14" ht="15" x14ac:dyDescent="0.2">
      <c r="B437" s="171" t="e">
        <f>IF(#REF!=#REF!,M437,"")</f>
        <v>#REF!</v>
      </c>
      <c r="C437" s="167" t="e">
        <f>IF(#REF!="","",COUNTIF(#REF!,#REF!))</f>
        <v>#REF!</v>
      </c>
      <c r="D437" s="167" t="e">
        <f>IF(#REF!="","",IF(#REF!=#REF!,"",IF(OR(#REF!=#REF!,#REF!=#REF!,#REF!=#REF!),COUNTIFS(ORÇAMENTO!C$8:$C437,ORÇAMENTO!C437,ORÇAMENTO!#REF!,#REF!),COUNTIFS(ORÇAMENTO!$C$8:$C437,ORÇAMENTO!C437,ORÇAMENTO!#REF!,#REF!))))</f>
        <v>#REF!</v>
      </c>
      <c r="E437" s="174" t="s">
        <v>1325</v>
      </c>
      <c r="F437" s="25" t="s">
        <v>1668</v>
      </c>
      <c r="G437" s="24" t="s">
        <v>17</v>
      </c>
      <c r="H437" s="24" t="s">
        <v>681</v>
      </c>
      <c r="I437" s="26" t="s">
        <v>19</v>
      </c>
      <c r="J437" s="25">
        <v>2</v>
      </c>
      <c r="K437" s="27"/>
      <c r="L437" s="202"/>
      <c r="M437" s="27"/>
      <c r="N437" s="23" t="str">
        <f>IFERROR(IF(M437="","",M437/SUMIF(#REF!,"TOTAL",M:M)),"")</f>
        <v/>
      </c>
    </row>
    <row r="438" spans="1:14" ht="24" customHeight="1" x14ac:dyDescent="0.2">
      <c r="B438" s="171" t="e">
        <f>IF(#REF!=#REF!,M438,"")</f>
        <v>#REF!</v>
      </c>
      <c r="C438" s="167" t="e">
        <f>IF(#REF!="","",COUNTIF(#REF!,#REF!))</f>
        <v>#REF!</v>
      </c>
      <c r="D438" s="167" t="e">
        <f>IF(#REF!="","",IF(#REF!=#REF!,"",IF(OR(#REF!=#REF!,#REF!=#REF!,#REF!=#REF!),COUNTIFS(ORÇAMENTO!C$8:$C438,ORÇAMENTO!C438,ORÇAMENTO!#REF!,#REF!),COUNTIFS(ORÇAMENTO!$C$8:$C438,ORÇAMENTO!C438,ORÇAMENTO!#REF!,#REF!))))</f>
        <v>#REF!</v>
      </c>
      <c r="E438" s="174" t="s">
        <v>1326</v>
      </c>
      <c r="F438" s="25" t="s">
        <v>1669</v>
      </c>
      <c r="G438" s="24" t="s">
        <v>17</v>
      </c>
      <c r="H438" s="24" t="s">
        <v>682</v>
      </c>
      <c r="I438" s="26" t="s">
        <v>19</v>
      </c>
      <c r="J438" s="25">
        <v>1</v>
      </c>
      <c r="K438" s="27"/>
      <c r="L438" s="202"/>
      <c r="M438" s="27"/>
      <c r="N438" s="23" t="str">
        <f>IFERROR(IF(M438="","",M438/SUMIF(#REF!,"TOTAL",M:M)),"")</f>
        <v/>
      </c>
    </row>
    <row r="439" spans="1:14" ht="24" customHeight="1" x14ac:dyDescent="0.2">
      <c r="B439" s="171" t="e">
        <f>IF(#REF!=#REF!,M439,"")</f>
        <v>#REF!</v>
      </c>
      <c r="C439" s="167" t="e">
        <f>IF(#REF!="","",COUNTIF(#REF!,#REF!))</f>
        <v>#REF!</v>
      </c>
      <c r="D439" s="167" t="e">
        <f>IF(#REF!="","",IF(#REF!=#REF!,"",IF(OR(#REF!=#REF!,#REF!=#REF!,#REF!=#REF!),COUNTIFS(ORÇAMENTO!C$8:$C439,ORÇAMENTO!C439,ORÇAMENTO!#REF!,#REF!),COUNTIFS(ORÇAMENTO!$C$8:$C439,ORÇAMENTO!C439,ORÇAMENTO!#REF!,#REF!))))</f>
        <v>#REF!</v>
      </c>
      <c r="E439" s="174" t="s">
        <v>1327</v>
      </c>
      <c r="F439" s="25" t="s">
        <v>1670</v>
      </c>
      <c r="G439" s="24" t="s">
        <v>17</v>
      </c>
      <c r="H439" s="24" t="s">
        <v>683</v>
      </c>
      <c r="I439" s="26" t="s">
        <v>19</v>
      </c>
      <c r="J439" s="25">
        <v>2</v>
      </c>
      <c r="K439" s="27"/>
      <c r="L439" s="202"/>
      <c r="M439" s="27"/>
      <c r="N439" s="23" t="str">
        <f>IFERROR(IF(M439="","",M439/SUMIF(#REF!,"TOTAL",M:M)),"")</f>
        <v/>
      </c>
    </row>
    <row r="440" spans="1:14" s="6" customFormat="1" ht="30" x14ac:dyDescent="0.2">
      <c r="A440" s="165"/>
      <c r="B440" s="171" t="e">
        <f>IF(#REF!=#REF!,M440,"")</f>
        <v>#REF!</v>
      </c>
      <c r="C440" s="167" t="e">
        <f>IF(#REF!="","",COUNTIF(#REF!,#REF!))</f>
        <v>#REF!</v>
      </c>
      <c r="D440" s="167" t="e">
        <f>IF(#REF!="","",IF(#REF!=#REF!,"",IF(OR(#REF!=#REF!,#REF!=#REF!,#REF!=#REF!),COUNTIFS(ORÇAMENTO!C$8:$C440,ORÇAMENTO!C440,ORÇAMENTO!#REF!,#REF!),COUNTIFS(ORÇAMENTO!$C$8:$C440,ORÇAMENTO!C440,ORÇAMENTO!#REF!,#REF!))))</f>
        <v>#REF!</v>
      </c>
      <c r="E440" s="174" t="s">
        <v>1328</v>
      </c>
      <c r="F440" s="25" t="s">
        <v>826</v>
      </c>
      <c r="G440" s="24" t="s">
        <v>15</v>
      </c>
      <c r="H440" s="24" t="s">
        <v>827</v>
      </c>
      <c r="I440" s="26" t="s">
        <v>19</v>
      </c>
      <c r="J440" s="25">
        <v>34</v>
      </c>
      <c r="K440" s="27"/>
      <c r="L440" s="202"/>
      <c r="M440" s="27"/>
      <c r="N440" s="23" t="str">
        <f>IFERROR(IF(M440="","",M440/SUMIF(#REF!,"TOTAL",M:M)),"")</f>
        <v/>
      </c>
    </row>
    <row r="441" spans="1:14" ht="30" x14ac:dyDescent="0.2">
      <c r="B441" s="171" t="e">
        <f>IF(#REF!=#REF!,M441,"")</f>
        <v>#REF!</v>
      </c>
      <c r="C441" s="167" t="e">
        <f>IF(#REF!="","",COUNTIF(#REF!,#REF!))</f>
        <v>#REF!</v>
      </c>
      <c r="D441" s="167" t="e">
        <f>IF(#REF!="","",IF(#REF!=#REF!,"",IF(OR(#REF!=#REF!,#REF!=#REF!,#REF!=#REF!),COUNTIFS(ORÇAMENTO!C$8:$C441,ORÇAMENTO!C441,ORÇAMENTO!#REF!,#REF!),COUNTIFS(ORÇAMENTO!$C$8:$C441,ORÇAMENTO!C441,ORÇAMENTO!#REF!,#REF!))))</f>
        <v>#REF!</v>
      </c>
      <c r="E441" s="174" t="s">
        <v>1329</v>
      </c>
      <c r="F441" s="25" t="s">
        <v>350</v>
      </c>
      <c r="G441" s="24" t="s">
        <v>15</v>
      </c>
      <c r="H441" s="24" t="s">
        <v>351</v>
      </c>
      <c r="I441" s="26" t="s">
        <v>19</v>
      </c>
      <c r="J441" s="25">
        <v>23</v>
      </c>
      <c r="K441" s="27"/>
      <c r="L441" s="202"/>
      <c r="M441" s="27"/>
      <c r="N441" s="23" t="str">
        <f>IFERROR(IF(M441="","",M441/SUMIF(#REF!,"TOTAL",M:M)),"")</f>
        <v/>
      </c>
    </row>
    <row r="442" spans="1:14" s="6" customFormat="1" ht="30" x14ac:dyDescent="0.2">
      <c r="A442" s="183"/>
      <c r="B442" s="171" t="e">
        <f>IF(#REF!=#REF!,M442,"")</f>
        <v>#REF!</v>
      </c>
      <c r="C442" s="167" t="e">
        <f>IF(#REF!="","",COUNTIF(#REF!,#REF!))</f>
        <v>#REF!</v>
      </c>
      <c r="D442" s="167" t="e">
        <f>IF(#REF!="","",IF(#REF!=#REF!,"",IF(OR(#REF!=#REF!,#REF!=#REF!,#REF!=#REF!),COUNTIFS(ORÇAMENTO!C$8:$C442,ORÇAMENTO!C442,ORÇAMENTO!#REF!,#REF!),COUNTIFS(ORÇAMENTO!$C$8:$C442,ORÇAMENTO!C442,ORÇAMENTO!#REF!,#REF!))))</f>
        <v>#REF!</v>
      </c>
      <c r="E442" s="174" t="s">
        <v>1330</v>
      </c>
      <c r="F442" s="25" t="s">
        <v>352</v>
      </c>
      <c r="G442" s="24" t="s">
        <v>15</v>
      </c>
      <c r="H442" s="24" t="s">
        <v>353</v>
      </c>
      <c r="I442" s="26" t="s">
        <v>19</v>
      </c>
      <c r="J442" s="25">
        <v>12</v>
      </c>
      <c r="K442" s="27"/>
      <c r="L442" s="202"/>
      <c r="M442" s="27"/>
      <c r="N442" s="23" t="str">
        <f>IFERROR(IF(M442="","",M442/SUMIF(#REF!,"TOTAL",M:M)),"")</f>
        <v/>
      </c>
    </row>
    <row r="443" spans="1:14" ht="30" x14ac:dyDescent="0.2">
      <c r="B443" s="171" t="e">
        <f>IF(#REF!=#REF!,M443,"")</f>
        <v>#REF!</v>
      </c>
      <c r="C443" s="167" t="e">
        <f>IF(#REF!="","",COUNTIF(#REF!,#REF!))</f>
        <v>#REF!</v>
      </c>
      <c r="D443" s="167" t="e">
        <f>IF(#REF!="","",IF(#REF!=#REF!,"",IF(OR(#REF!=#REF!,#REF!=#REF!,#REF!=#REF!),COUNTIFS(ORÇAMENTO!C$8:$C443,ORÇAMENTO!C443,ORÇAMENTO!#REF!,#REF!),COUNTIFS(ORÇAMENTO!$C$8:$C443,ORÇAMENTO!C443,ORÇAMENTO!#REF!,#REF!))))</f>
        <v>#REF!</v>
      </c>
      <c r="E443" s="174" t="s">
        <v>1331</v>
      </c>
      <c r="F443" s="25" t="s">
        <v>354</v>
      </c>
      <c r="G443" s="24" t="s">
        <v>15</v>
      </c>
      <c r="H443" s="24" t="s">
        <v>355</v>
      </c>
      <c r="I443" s="26" t="s">
        <v>19</v>
      </c>
      <c r="J443" s="25">
        <v>2</v>
      </c>
      <c r="K443" s="27"/>
      <c r="L443" s="202"/>
      <c r="M443" s="27"/>
      <c r="N443" s="23" t="str">
        <f>IFERROR(IF(M443="","",M443/SUMIF(#REF!,"TOTAL",M:M)),"")</f>
        <v/>
      </c>
    </row>
    <row r="444" spans="1:14" ht="30" x14ac:dyDescent="0.2">
      <c r="B444" s="171" t="e">
        <f>IF(#REF!=#REF!,M444,"")</f>
        <v>#REF!</v>
      </c>
      <c r="C444" s="167" t="e">
        <f>IF(#REF!="","",COUNTIF(#REF!,#REF!))</f>
        <v>#REF!</v>
      </c>
      <c r="D444" s="167" t="e">
        <f>IF(#REF!="","",IF(#REF!=#REF!,"",IF(OR(#REF!=#REF!,#REF!=#REF!,#REF!=#REF!),COUNTIFS(ORÇAMENTO!C$8:$C444,ORÇAMENTO!C444,ORÇAMENTO!#REF!,#REF!),COUNTIFS(ORÇAMENTO!$C$8:$C444,ORÇAMENTO!C444,ORÇAMENTO!#REF!,#REF!))))</f>
        <v>#REF!</v>
      </c>
      <c r="E444" s="174" t="s">
        <v>1332</v>
      </c>
      <c r="F444" s="25" t="s">
        <v>356</v>
      </c>
      <c r="G444" s="24" t="s">
        <v>15</v>
      </c>
      <c r="H444" s="24" t="s">
        <v>357</v>
      </c>
      <c r="I444" s="26" t="s">
        <v>19</v>
      </c>
      <c r="J444" s="25">
        <v>69</v>
      </c>
      <c r="K444" s="27"/>
      <c r="L444" s="202"/>
      <c r="M444" s="27"/>
      <c r="N444" s="23" t="str">
        <f>IFERROR(IF(M444="","",M444/SUMIF(#REF!,"TOTAL",M:M)),"")</f>
        <v/>
      </c>
    </row>
    <row r="445" spans="1:14" s="160" customFormat="1" ht="30" x14ac:dyDescent="0.25">
      <c r="B445" s="171" t="e">
        <f>IF(#REF!=#REF!,M445,"")</f>
        <v>#REF!</v>
      </c>
      <c r="C445" s="167" t="e">
        <f>IF(#REF!="","",COUNTIF(#REF!,#REF!))</f>
        <v>#REF!</v>
      </c>
      <c r="D445" s="167" t="e">
        <f>IF(#REF!="","",IF(#REF!=#REF!,"",IF(OR(#REF!=#REF!,#REF!=#REF!,#REF!=#REF!),COUNTIFS(ORÇAMENTO!C$8:$C445,ORÇAMENTO!C445,ORÇAMENTO!#REF!,#REF!),COUNTIFS(ORÇAMENTO!$C$8:$C445,ORÇAMENTO!C445,ORÇAMENTO!#REF!,#REF!))))</f>
        <v>#REF!</v>
      </c>
      <c r="E445" s="174" t="s">
        <v>1333</v>
      </c>
      <c r="F445" s="25" t="s">
        <v>360</v>
      </c>
      <c r="G445" s="24" t="s">
        <v>15</v>
      </c>
      <c r="H445" s="24" t="s">
        <v>361</v>
      </c>
      <c r="I445" s="26" t="s">
        <v>19</v>
      </c>
      <c r="J445" s="25">
        <v>7</v>
      </c>
      <c r="K445" s="27"/>
      <c r="L445" s="202"/>
      <c r="M445" s="27"/>
      <c r="N445" s="206" t="str">
        <f>IFERROR(IF(M445="","",M445/SUMIF(#REF!,"TOTAL",M:M)),"")</f>
        <v/>
      </c>
    </row>
    <row r="446" spans="1:14" ht="30" x14ac:dyDescent="0.2">
      <c r="B446" s="171" t="e">
        <f>IF(#REF!=#REF!,M446,"")</f>
        <v>#REF!</v>
      </c>
      <c r="C446" s="167" t="e">
        <f>IF(#REF!="","",COUNTIF(#REF!,#REF!))</f>
        <v>#REF!</v>
      </c>
      <c r="D446" s="167" t="e">
        <f>IF(#REF!="","",IF(#REF!=#REF!,"",IF(OR(#REF!=#REF!,#REF!=#REF!,#REF!=#REF!),COUNTIFS(ORÇAMENTO!C$8:$C446,ORÇAMENTO!C446,ORÇAMENTO!#REF!,#REF!),COUNTIFS(ORÇAMENTO!$C$8:$C446,ORÇAMENTO!C446,ORÇAMENTO!#REF!,#REF!))))</f>
        <v>#REF!</v>
      </c>
      <c r="E446" s="174" t="s">
        <v>1334</v>
      </c>
      <c r="F446" s="25" t="s">
        <v>362</v>
      </c>
      <c r="G446" s="24" t="s">
        <v>15</v>
      </c>
      <c r="H446" s="24" t="s">
        <v>363</v>
      </c>
      <c r="I446" s="26" t="s">
        <v>19</v>
      </c>
      <c r="J446" s="25">
        <v>4</v>
      </c>
      <c r="K446" s="27"/>
      <c r="L446" s="202"/>
      <c r="M446" s="27"/>
      <c r="N446" s="23" t="str">
        <f>IFERROR(IF(M446="","",M446/SUMIF(#REF!,"TOTAL",M:M)),"")</f>
        <v/>
      </c>
    </row>
    <row r="447" spans="1:14" ht="30" x14ac:dyDescent="0.2">
      <c r="B447" s="171" t="e">
        <f>IF(#REF!=#REF!,M447,"")</f>
        <v>#REF!</v>
      </c>
      <c r="C447" s="167" t="e">
        <f>IF(#REF!="","",COUNTIF(#REF!,#REF!))</f>
        <v>#REF!</v>
      </c>
      <c r="D447" s="167" t="e">
        <f>IF(#REF!="","",IF(#REF!=#REF!,"",IF(OR(#REF!=#REF!,#REF!=#REF!,#REF!=#REF!),COUNTIFS(ORÇAMENTO!C$8:$C447,ORÇAMENTO!C447,ORÇAMENTO!#REF!,#REF!),COUNTIFS(ORÇAMENTO!$C$8:$C447,ORÇAMENTO!C447,ORÇAMENTO!#REF!,#REF!))))</f>
        <v>#REF!</v>
      </c>
      <c r="E447" s="174" t="s">
        <v>1335</v>
      </c>
      <c r="F447" s="25" t="s">
        <v>358</v>
      </c>
      <c r="G447" s="24" t="s">
        <v>15</v>
      </c>
      <c r="H447" s="24" t="s">
        <v>359</v>
      </c>
      <c r="I447" s="26" t="s">
        <v>19</v>
      </c>
      <c r="J447" s="25">
        <v>4</v>
      </c>
      <c r="K447" s="27"/>
      <c r="L447" s="202"/>
      <c r="M447" s="27"/>
      <c r="N447" s="23" t="str">
        <f>IFERROR(IF(M447="","",M447/SUMIF(#REF!,"TOTAL",M:M)),"")</f>
        <v/>
      </c>
    </row>
    <row r="448" spans="1:14" ht="30" x14ac:dyDescent="0.2">
      <c r="B448" s="171" t="e">
        <f>IF(#REF!=#REF!,M448,"")</f>
        <v>#REF!</v>
      </c>
      <c r="C448" s="167" t="e">
        <f>IF(#REF!="","",COUNTIF(#REF!,#REF!))</f>
        <v>#REF!</v>
      </c>
      <c r="D448" s="167" t="e">
        <f>IF(#REF!="","",IF(#REF!=#REF!,"",IF(OR(#REF!=#REF!,#REF!=#REF!,#REF!=#REF!),COUNTIFS(ORÇAMENTO!C$8:$C448,ORÇAMENTO!C448,ORÇAMENTO!#REF!,#REF!),COUNTIFS(ORÇAMENTO!$C$8:$C448,ORÇAMENTO!C448,ORÇAMENTO!#REF!,#REF!))))</f>
        <v>#REF!</v>
      </c>
      <c r="E448" s="174" t="s">
        <v>1336</v>
      </c>
      <c r="F448" s="25" t="s">
        <v>364</v>
      </c>
      <c r="G448" s="24" t="s">
        <v>15</v>
      </c>
      <c r="H448" s="24" t="s">
        <v>365</v>
      </c>
      <c r="I448" s="26" t="s">
        <v>19</v>
      </c>
      <c r="J448" s="25">
        <v>16</v>
      </c>
      <c r="K448" s="27"/>
      <c r="L448" s="202"/>
      <c r="M448" s="27"/>
      <c r="N448" s="23" t="str">
        <f>IFERROR(IF(M448="","",M448/SUMIF(#REF!,"TOTAL",M:M)),"")</f>
        <v/>
      </c>
    </row>
    <row r="449" spans="1:14" ht="30" x14ac:dyDescent="0.2">
      <c r="B449" s="171" t="e">
        <f>IF(#REF!=#REF!,M449,"")</f>
        <v>#REF!</v>
      </c>
      <c r="C449" s="167" t="e">
        <f>IF(#REF!="","",COUNTIF(#REF!,#REF!))</f>
        <v>#REF!</v>
      </c>
      <c r="D449" s="167" t="e">
        <f>IF(#REF!="","",IF(#REF!=#REF!,"",IF(OR(#REF!=#REF!,#REF!=#REF!,#REF!=#REF!),COUNTIFS(ORÇAMENTO!C$8:$C449,ORÇAMENTO!C449,ORÇAMENTO!#REF!,#REF!),COUNTIFS(ORÇAMENTO!$C$8:$C449,ORÇAMENTO!C449,ORÇAMENTO!#REF!,#REF!))))</f>
        <v>#REF!</v>
      </c>
      <c r="E449" s="174" t="s">
        <v>1337</v>
      </c>
      <c r="F449" s="25" t="s">
        <v>366</v>
      </c>
      <c r="G449" s="24" t="s">
        <v>15</v>
      </c>
      <c r="H449" s="24" t="s">
        <v>367</v>
      </c>
      <c r="I449" s="26" t="s">
        <v>19</v>
      </c>
      <c r="J449" s="25">
        <v>19</v>
      </c>
      <c r="K449" s="27"/>
      <c r="L449" s="202"/>
      <c r="M449" s="27"/>
      <c r="N449" s="23" t="str">
        <f>IFERROR(IF(M449="","",M449/SUMIF(#REF!,"TOTAL",M:M)),"")</f>
        <v/>
      </c>
    </row>
    <row r="450" spans="1:14" ht="24" customHeight="1" x14ac:dyDescent="0.2">
      <c r="B450" s="171" t="e">
        <f>IF(#REF!=#REF!,M450,"")</f>
        <v>#REF!</v>
      </c>
      <c r="C450" s="167" t="e">
        <f>IF(#REF!="","",COUNTIF(#REF!,#REF!))</f>
        <v>#REF!</v>
      </c>
      <c r="D450" s="167" t="e">
        <f>IF(#REF!="","",IF(#REF!=#REF!,"",IF(OR(#REF!=#REF!,#REF!=#REF!,#REF!=#REF!),COUNTIFS(ORÇAMENTO!C$8:$C450,ORÇAMENTO!C450,ORÇAMENTO!#REF!,#REF!),COUNTIFS(ORÇAMENTO!$C$8:$C450,ORÇAMENTO!C450,ORÇAMENTO!#REF!,#REF!))))</f>
        <v>#REF!</v>
      </c>
      <c r="E450" s="174" t="s">
        <v>1338</v>
      </c>
      <c r="F450" s="25" t="s">
        <v>684</v>
      </c>
      <c r="G450" s="24" t="s">
        <v>15</v>
      </c>
      <c r="H450" s="24" t="s">
        <v>685</v>
      </c>
      <c r="I450" s="26" t="s">
        <v>19</v>
      </c>
      <c r="J450" s="25">
        <v>3</v>
      </c>
      <c r="K450" s="27"/>
      <c r="L450" s="202"/>
      <c r="M450" s="27"/>
      <c r="N450" s="23" t="str">
        <f>IFERROR(IF(M450="","",M450/SUMIF(#REF!,"TOTAL",M:M)),"")</f>
        <v/>
      </c>
    </row>
    <row r="451" spans="1:14" ht="24" customHeight="1" x14ac:dyDescent="0.2">
      <c r="B451" s="171" t="e">
        <f>IF(#REF!=#REF!,M451,"")</f>
        <v>#REF!</v>
      </c>
      <c r="C451" s="167" t="e">
        <f>IF(#REF!="","",COUNTIF(#REF!,#REF!))</f>
        <v>#REF!</v>
      </c>
      <c r="D451" s="167" t="e">
        <f>IF(#REF!="","",IF(#REF!=#REF!,"",IF(OR(#REF!=#REF!,#REF!=#REF!,#REF!=#REF!),COUNTIFS(ORÇAMENTO!C$8:$C451,ORÇAMENTO!C451,ORÇAMENTO!#REF!,#REF!),COUNTIFS(ORÇAMENTO!$C$8:$C451,ORÇAMENTO!C451,ORÇAMENTO!#REF!,#REF!))))</f>
        <v>#REF!</v>
      </c>
      <c r="E451" s="174" t="s">
        <v>1339</v>
      </c>
      <c r="F451" s="25" t="s">
        <v>368</v>
      </c>
      <c r="G451" s="24" t="s">
        <v>93</v>
      </c>
      <c r="H451" s="24" t="s">
        <v>369</v>
      </c>
      <c r="I451" s="26" t="s">
        <v>19</v>
      </c>
      <c r="J451" s="25">
        <v>4</v>
      </c>
      <c r="K451" s="27"/>
      <c r="L451" s="202"/>
      <c r="M451" s="27"/>
      <c r="N451" s="23" t="str">
        <f>IFERROR(IF(M451="","",M451/SUMIF(#REF!,"TOTAL",M:M)),"")</f>
        <v/>
      </c>
    </row>
    <row r="452" spans="1:14" s="6" customFormat="1" ht="24" customHeight="1" x14ac:dyDescent="0.2">
      <c r="A452" s="165"/>
      <c r="B452" s="171" t="e">
        <f>IF(#REF!=#REF!,M452,"")</f>
        <v>#REF!</v>
      </c>
      <c r="C452" s="167" t="e">
        <f>IF(#REF!="","",COUNTIF(#REF!,#REF!))</f>
        <v>#REF!</v>
      </c>
      <c r="D452" s="167" t="e">
        <f>IF(#REF!="","",IF(#REF!=#REF!,"",IF(OR(#REF!=#REF!,#REF!=#REF!,#REF!=#REF!),COUNTIFS(ORÇAMENTO!C$8:$C452,ORÇAMENTO!C452,ORÇAMENTO!#REF!,#REF!),COUNTIFS(ORÇAMENTO!$C$8:$C452,ORÇAMENTO!C452,ORÇAMENTO!#REF!,#REF!))))</f>
        <v>#REF!</v>
      </c>
      <c r="E452" s="174" t="s">
        <v>1340</v>
      </c>
      <c r="F452" s="25" t="s">
        <v>686</v>
      </c>
      <c r="G452" s="24" t="s">
        <v>15</v>
      </c>
      <c r="H452" s="24" t="s">
        <v>687</v>
      </c>
      <c r="I452" s="26" t="s">
        <v>19</v>
      </c>
      <c r="J452" s="25">
        <v>37</v>
      </c>
      <c r="K452" s="27"/>
      <c r="L452" s="202"/>
      <c r="M452" s="27"/>
      <c r="N452" s="23" t="str">
        <f>IFERROR(IF(M452="","",M452/SUMIF(#REF!,"TOTAL",M:M)),"")</f>
        <v/>
      </c>
    </row>
    <row r="453" spans="1:14" s="164" customFormat="1" ht="30" x14ac:dyDescent="0.2">
      <c r="A453" s="165"/>
      <c r="B453" s="171" t="e">
        <f>IF(#REF!=#REF!,M453,"")</f>
        <v>#REF!</v>
      </c>
      <c r="C453" s="167" t="e">
        <f>IF(#REF!="","",COUNTIF(#REF!,#REF!))</f>
        <v>#REF!</v>
      </c>
      <c r="D453" s="167" t="e">
        <f>IF(#REF!="","",IF(#REF!=#REF!,"",IF(OR(#REF!=#REF!,#REF!=#REF!,#REF!=#REF!),COUNTIFS(ORÇAMENTO!C$8:$C453,ORÇAMENTO!C453,ORÇAMENTO!#REF!,#REF!),COUNTIFS(ORÇAMENTO!$C$8:$C453,ORÇAMENTO!C453,ORÇAMENTO!#REF!,#REF!))))</f>
        <v>#REF!</v>
      </c>
      <c r="E453" s="175" t="s">
        <v>1341</v>
      </c>
      <c r="F453" s="157" t="s">
        <v>370</v>
      </c>
      <c r="G453" s="33" t="s">
        <v>15</v>
      </c>
      <c r="H453" s="33" t="s">
        <v>371</v>
      </c>
      <c r="I453" s="32" t="s">
        <v>19</v>
      </c>
      <c r="J453" s="157">
        <v>17</v>
      </c>
      <c r="K453" s="158"/>
      <c r="L453" s="202"/>
      <c r="M453" s="158"/>
      <c r="N453" s="23" t="str">
        <f>IFERROR(IF(M453="","",M453/SUMIF(#REF!,"TOTAL",M:M)),"")</f>
        <v/>
      </c>
    </row>
    <row r="454" spans="1:14" s="161" customFormat="1" ht="30" x14ac:dyDescent="0.2">
      <c r="B454" s="171" t="e">
        <f>IF(#REF!=#REF!,M454,"")</f>
        <v>#REF!</v>
      </c>
      <c r="C454" s="167" t="e">
        <f>IF(#REF!="","",COUNTIF(#REF!,#REF!))</f>
        <v>#REF!</v>
      </c>
      <c r="D454" s="167" t="e">
        <f>IF(#REF!="","",IF(#REF!=#REF!,"",IF(OR(#REF!=#REF!,#REF!=#REF!,#REF!=#REF!),COUNTIFS(ORÇAMENTO!C$8:$C454,ORÇAMENTO!C454,ORÇAMENTO!#REF!,#REF!),COUNTIFS(ORÇAMENTO!$C$8:$C454,ORÇAMENTO!C454,ORÇAMENTO!#REF!,#REF!))))</f>
        <v>#REF!</v>
      </c>
      <c r="E454" s="174" t="s">
        <v>1342</v>
      </c>
      <c r="F454" s="25" t="s">
        <v>372</v>
      </c>
      <c r="G454" s="24" t="s">
        <v>15</v>
      </c>
      <c r="H454" s="24" t="s">
        <v>373</v>
      </c>
      <c r="I454" s="26" t="s">
        <v>19</v>
      </c>
      <c r="J454" s="25">
        <v>4</v>
      </c>
      <c r="K454" s="27"/>
      <c r="L454" s="202"/>
      <c r="M454" s="27"/>
      <c r="N454" s="23" t="str">
        <f>IFERROR(IF(M454="","",M454/SUMIF(#REF!,"TOTAL",M:M)),"")</f>
        <v/>
      </c>
    </row>
    <row r="455" spans="1:14" ht="30" x14ac:dyDescent="0.2">
      <c r="B455" s="171" t="e">
        <f>IF(#REF!=#REF!,M455,"")</f>
        <v>#REF!</v>
      </c>
      <c r="C455" s="167" t="e">
        <f>IF(#REF!="","",COUNTIF(#REF!,#REF!))</f>
        <v>#REF!</v>
      </c>
      <c r="D455" s="167" t="e">
        <f>IF(#REF!="","",IF(#REF!=#REF!,"",IF(OR(#REF!=#REF!,#REF!=#REF!,#REF!=#REF!),COUNTIFS(ORÇAMENTO!C$8:$C455,ORÇAMENTO!C455,ORÇAMENTO!#REF!,#REF!),COUNTIFS(ORÇAMENTO!$C$8:$C455,ORÇAMENTO!C455,ORÇAMENTO!#REF!,#REF!))))</f>
        <v>#REF!</v>
      </c>
      <c r="E455" s="174" t="s">
        <v>1343</v>
      </c>
      <c r="F455" s="25" t="s">
        <v>688</v>
      </c>
      <c r="G455" s="24" t="s">
        <v>15</v>
      </c>
      <c r="H455" s="24" t="s">
        <v>689</v>
      </c>
      <c r="I455" s="26" t="s">
        <v>19</v>
      </c>
      <c r="J455" s="25">
        <v>94</v>
      </c>
      <c r="K455" s="27"/>
      <c r="L455" s="202"/>
      <c r="M455" s="27"/>
      <c r="N455" s="23" t="str">
        <f>IFERROR(IF(M455="","",M455/SUMIF(#REF!,"TOTAL",M:M)),"")</f>
        <v/>
      </c>
    </row>
    <row r="456" spans="1:14" s="6" customFormat="1" ht="30" x14ac:dyDescent="0.2">
      <c r="A456" s="183"/>
      <c r="B456" s="171" t="e">
        <f>IF(#REF!=#REF!,M456,"")</f>
        <v>#REF!</v>
      </c>
      <c r="C456" s="167" t="e">
        <f>IF(#REF!="","",COUNTIF(#REF!,#REF!))</f>
        <v>#REF!</v>
      </c>
      <c r="D456" s="167" t="e">
        <f>IF(#REF!="","",IF(#REF!=#REF!,"",IF(OR(#REF!=#REF!,#REF!=#REF!,#REF!=#REF!),COUNTIFS(ORÇAMENTO!C$8:$C456,ORÇAMENTO!C456,ORÇAMENTO!#REF!,#REF!),COUNTIFS(ORÇAMENTO!$C$8:$C456,ORÇAMENTO!C456,ORÇAMENTO!#REF!,#REF!))))</f>
        <v>#REF!</v>
      </c>
      <c r="E456" s="176" t="s">
        <v>1344</v>
      </c>
      <c r="F456" s="177" t="s">
        <v>828</v>
      </c>
      <c r="G456" s="178" t="s">
        <v>15</v>
      </c>
      <c r="H456" s="178" t="s">
        <v>829</v>
      </c>
      <c r="I456" s="179" t="s">
        <v>19</v>
      </c>
      <c r="J456" s="177">
        <v>4</v>
      </c>
      <c r="K456" s="180"/>
      <c r="L456" s="202"/>
      <c r="M456" s="180"/>
      <c r="N456" s="23" t="str">
        <f>IFERROR(IF(M456="","",M456/SUMIF(#REF!,"TOTAL",M:M)),"")</f>
        <v/>
      </c>
    </row>
    <row r="457" spans="1:14" s="160" customFormat="1" ht="15" x14ac:dyDescent="0.25">
      <c r="B457" s="227" t="e">
        <f>IF(#REF!=#REF!,M457,"")</f>
        <v>#REF!</v>
      </c>
      <c r="C457" s="228" t="e">
        <f>IF(#REF!="","",COUNTIF(#REF!,#REF!))</f>
        <v>#REF!</v>
      </c>
      <c r="D457" s="228" t="e">
        <f>IF(#REF!="","",IF(#REF!=#REF!,"",IF(OR(#REF!=#REF!,#REF!=#REF!,#REF!=#REF!),COUNTIFS(ORÇAMENTO!C$8:$C457,ORÇAMENTO!C457,ORÇAMENTO!#REF!,#REF!),COUNTIFS(ORÇAMENTO!$C$8:$C457,ORÇAMENTO!C457,ORÇAMENTO!#REF!,#REF!))))</f>
        <v>#REF!</v>
      </c>
      <c r="E457" s="194" t="s">
        <v>1345</v>
      </c>
      <c r="F457" s="195"/>
      <c r="G457" s="196"/>
      <c r="H457" s="196" t="s">
        <v>374</v>
      </c>
      <c r="I457" s="201"/>
      <c r="J457" s="195"/>
      <c r="K457" s="197"/>
      <c r="L457" s="204"/>
      <c r="M457" s="197"/>
      <c r="N457" s="23" t="str">
        <f>IFERROR(IF(M457="","",M457/SUMIF(#REF!,"TOTAL",M:M)),"")</f>
        <v/>
      </c>
    </row>
    <row r="458" spans="1:14" s="6" customFormat="1" ht="30" customHeight="1" x14ac:dyDescent="0.2">
      <c r="A458" s="183"/>
      <c r="B458" s="171" t="e">
        <f>IF(#REF!=#REF!,M458,"")</f>
        <v>#REF!</v>
      </c>
      <c r="C458" s="167" t="e">
        <f>IF(#REF!="","",COUNTIF(#REF!,#REF!))</f>
        <v>#REF!</v>
      </c>
      <c r="D458" s="167" t="e">
        <f>IF(#REF!="","",IF(#REF!=#REF!,"",IF(OR(#REF!=#REF!,#REF!=#REF!,#REF!=#REF!),COUNTIFS(ORÇAMENTO!C$8:$C458,ORÇAMENTO!C458,ORÇAMENTO!#REF!,#REF!),COUNTIFS(ORÇAMENTO!$C$8:$C458,ORÇAMENTO!C458,ORÇAMENTO!#REF!,#REF!))))</f>
        <v>#REF!</v>
      </c>
      <c r="E458" s="176" t="s">
        <v>1346</v>
      </c>
      <c r="F458" s="177" t="s">
        <v>324</v>
      </c>
      <c r="G458" s="178" t="s">
        <v>15</v>
      </c>
      <c r="H458" s="178" t="s">
        <v>325</v>
      </c>
      <c r="I458" s="179" t="s">
        <v>30</v>
      </c>
      <c r="J458" s="177">
        <v>406</v>
      </c>
      <c r="K458" s="180"/>
      <c r="L458" s="202"/>
      <c r="M458" s="180"/>
      <c r="N458" s="23" t="str">
        <f>IFERROR(IF(M458="","",M458/SUMIF(#REF!,"TOTAL",M:M)),"")</f>
        <v/>
      </c>
    </row>
    <row r="459" spans="1:14" s="6" customFormat="1" ht="30" x14ac:dyDescent="0.2">
      <c r="A459" s="165"/>
      <c r="B459" s="171" t="e">
        <f>IF(#REF!=#REF!,M459,"")</f>
        <v>#REF!</v>
      </c>
      <c r="C459" s="167" t="e">
        <f>IF(#REF!="","",COUNTIF(#REF!,#REF!))</f>
        <v>#REF!</v>
      </c>
      <c r="D459" s="167" t="e">
        <f>IF(#REF!="","",IF(#REF!=#REF!,"",IF(OR(#REF!=#REF!,#REF!=#REF!,#REF!=#REF!),COUNTIFS(ORÇAMENTO!C$8:$C459,ORÇAMENTO!C459,ORÇAMENTO!#REF!,#REF!),COUNTIFS(ORÇAMENTO!$C$8:$C459,ORÇAMENTO!C459,ORÇAMENTO!#REF!,#REF!))))</f>
        <v>#REF!</v>
      </c>
      <c r="E459" s="176" t="s">
        <v>1347</v>
      </c>
      <c r="F459" s="177" t="s">
        <v>375</v>
      </c>
      <c r="G459" s="178" t="s">
        <v>15</v>
      </c>
      <c r="H459" s="178" t="s">
        <v>376</v>
      </c>
      <c r="I459" s="179" t="s">
        <v>30</v>
      </c>
      <c r="J459" s="177">
        <v>12</v>
      </c>
      <c r="K459" s="180"/>
      <c r="L459" s="202"/>
      <c r="M459" s="180"/>
      <c r="N459" s="23" t="str">
        <f>IFERROR(IF(M459="","",M459/SUMIF(#REF!,"TOTAL",M:M)),"")</f>
        <v/>
      </c>
    </row>
    <row r="460" spans="1:14" s="6" customFormat="1" ht="15" x14ac:dyDescent="0.2">
      <c r="A460" s="165"/>
      <c r="B460" s="171" t="e">
        <f>IF(#REF!=#REF!,M460,"")</f>
        <v>#REF!</v>
      </c>
      <c r="C460" s="167" t="e">
        <f>IF(#REF!="","",COUNTIF(#REF!,#REF!))</f>
        <v>#REF!</v>
      </c>
      <c r="D460" s="167" t="e">
        <f>IF(#REF!="","",IF(#REF!=#REF!,"",IF(OR(#REF!=#REF!,#REF!=#REF!,#REF!=#REF!),COUNTIFS(ORÇAMENTO!C$8:$C460,ORÇAMENTO!C460,ORÇAMENTO!#REF!,#REF!),COUNTIFS(ORÇAMENTO!$C$8:$C460,ORÇAMENTO!C460,ORÇAMENTO!#REF!,#REF!))))</f>
        <v>#REF!</v>
      </c>
      <c r="E460" s="176" t="s">
        <v>1348</v>
      </c>
      <c r="F460" s="177" t="s">
        <v>339</v>
      </c>
      <c r="G460" s="178" t="s">
        <v>15</v>
      </c>
      <c r="H460" s="178" t="s">
        <v>340</v>
      </c>
      <c r="I460" s="179" t="s">
        <v>30</v>
      </c>
      <c r="J460" s="177">
        <v>6</v>
      </c>
      <c r="K460" s="180"/>
      <c r="L460" s="202"/>
      <c r="M460" s="180"/>
      <c r="N460" s="23" t="str">
        <f>IFERROR(IF(M460="","",M460/SUMIF(#REF!,"TOTAL",M:M)),"")</f>
        <v/>
      </c>
    </row>
    <row r="461" spans="1:14" s="6" customFormat="1" ht="15" x14ac:dyDescent="0.2">
      <c r="A461" s="165"/>
      <c r="B461" s="171" t="e">
        <f>IF(#REF!=#REF!,M461,"")</f>
        <v>#REF!</v>
      </c>
      <c r="C461" s="167" t="e">
        <f>IF(#REF!="","",COUNTIF(#REF!,#REF!))</f>
        <v>#REF!</v>
      </c>
      <c r="D461" s="167" t="e">
        <f>IF(#REF!="","",IF(#REF!=#REF!,"",IF(OR(#REF!=#REF!,#REF!=#REF!,#REF!=#REF!),COUNTIFS(ORÇAMENTO!C$8:$C461,ORÇAMENTO!C461,ORÇAMENTO!#REF!,#REF!),COUNTIFS(ORÇAMENTO!$C$8:$C461,ORÇAMENTO!C461,ORÇAMENTO!#REF!,#REF!))))</f>
        <v>#REF!</v>
      </c>
      <c r="E461" s="176" t="s">
        <v>1349</v>
      </c>
      <c r="F461" s="177" t="s">
        <v>377</v>
      </c>
      <c r="G461" s="178" t="s">
        <v>15</v>
      </c>
      <c r="H461" s="178" t="s">
        <v>378</v>
      </c>
      <c r="I461" s="179" t="s">
        <v>30</v>
      </c>
      <c r="J461" s="177">
        <v>12</v>
      </c>
      <c r="K461" s="180"/>
      <c r="L461" s="202"/>
      <c r="M461" s="180"/>
      <c r="N461" s="23" t="str">
        <f>IFERROR(IF(M461="","",M461/SUMIF(#REF!,"TOTAL",M:M)),"")</f>
        <v/>
      </c>
    </row>
    <row r="462" spans="1:14" s="6" customFormat="1" ht="30" x14ac:dyDescent="0.2">
      <c r="A462" s="165"/>
      <c r="B462" s="171" t="e">
        <f>IF(#REF!=#REF!,M462,"")</f>
        <v>#REF!</v>
      </c>
      <c r="C462" s="167" t="e">
        <f>IF(#REF!="","",COUNTIF(#REF!,#REF!))</f>
        <v>#REF!</v>
      </c>
      <c r="D462" s="167" t="e">
        <f>IF(#REF!="","",IF(#REF!=#REF!,"",IF(OR(#REF!=#REF!,#REF!=#REF!,#REF!=#REF!),COUNTIFS(ORÇAMENTO!C$8:$C462,ORÇAMENTO!C462,ORÇAMENTO!#REF!,#REF!),COUNTIFS(ORÇAMENTO!$C$8:$C462,ORÇAMENTO!C462,ORÇAMENTO!#REF!,#REF!))))</f>
        <v>#REF!</v>
      </c>
      <c r="E462" s="176" t="s">
        <v>1350</v>
      </c>
      <c r="F462" s="177" t="s">
        <v>346</v>
      </c>
      <c r="G462" s="178" t="s">
        <v>15</v>
      </c>
      <c r="H462" s="178" t="s">
        <v>347</v>
      </c>
      <c r="I462" s="179" t="s">
        <v>19</v>
      </c>
      <c r="J462" s="177">
        <v>44</v>
      </c>
      <c r="K462" s="180"/>
      <c r="L462" s="202"/>
      <c r="M462" s="180"/>
      <c r="N462" s="23" t="str">
        <f>IFERROR(IF(M462="","",M462/SUMIF(#REF!,"TOTAL",M:M)),"")</f>
        <v/>
      </c>
    </row>
    <row r="463" spans="1:14" s="6" customFormat="1" ht="30" x14ac:dyDescent="0.2">
      <c r="A463" s="165"/>
      <c r="B463" s="171" t="e">
        <f>IF(#REF!=#REF!,M463,"")</f>
        <v>#REF!</v>
      </c>
      <c r="C463" s="167" t="e">
        <f>IF(#REF!="","",COUNTIF(#REF!,#REF!))</f>
        <v>#REF!</v>
      </c>
      <c r="D463" s="167" t="e">
        <f>IF(#REF!="","",IF(#REF!=#REF!,"",IF(OR(#REF!=#REF!,#REF!=#REF!,#REF!=#REF!),COUNTIFS(ORÇAMENTO!C$8:$C463,ORÇAMENTO!C463,ORÇAMENTO!#REF!,#REF!),COUNTIFS(ORÇAMENTO!$C$8:$C463,ORÇAMENTO!C463,ORÇAMENTO!#REF!,#REF!))))</f>
        <v>#REF!</v>
      </c>
      <c r="E463" s="176" t="s">
        <v>1351</v>
      </c>
      <c r="F463" s="177" t="s">
        <v>348</v>
      </c>
      <c r="G463" s="178" t="s">
        <v>15</v>
      </c>
      <c r="H463" s="178" t="s">
        <v>349</v>
      </c>
      <c r="I463" s="179" t="s">
        <v>19</v>
      </c>
      <c r="J463" s="177">
        <v>66</v>
      </c>
      <c r="K463" s="180"/>
      <c r="L463" s="202"/>
      <c r="M463" s="180"/>
      <c r="N463" s="23" t="str">
        <f>IFERROR(IF(M463="","",M463/SUMIF(#REF!,"TOTAL",M:M)),"")</f>
        <v/>
      </c>
    </row>
    <row r="464" spans="1:14" s="6" customFormat="1" ht="30" x14ac:dyDescent="0.2">
      <c r="A464" s="165"/>
      <c r="B464" s="171" t="e">
        <f>IF(#REF!=#REF!,M464,"")</f>
        <v>#REF!</v>
      </c>
      <c r="C464" s="167" t="e">
        <f>IF(#REF!="","",COUNTIF(#REF!,#REF!))</f>
        <v>#REF!</v>
      </c>
      <c r="D464" s="167" t="e">
        <f>IF(#REF!="","",IF(#REF!=#REF!,"",IF(OR(#REF!=#REF!,#REF!=#REF!,#REF!=#REF!),COUNTIFS(ORÇAMENTO!C$8:$C464,ORÇAMENTO!C464,ORÇAMENTO!#REF!,#REF!),COUNTIFS(ORÇAMENTO!$C$8:$C464,ORÇAMENTO!C464,ORÇAMENTO!#REF!,#REF!))))</f>
        <v>#REF!</v>
      </c>
      <c r="E464" s="176" t="s">
        <v>1352</v>
      </c>
      <c r="F464" s="177" t="s">
        <v>379</v>
      </c>
      <c r="G464" s="178" t="s">
        <v>15</v>
      </c>
      <c r="H464" s="178" t="s">
        <v>380</v>
      </c>
      <c r="I464" s="179" t="s">
        <v>19</v>
      </c>
      <c r="J464" s="177">
        <v>12</v>
      </c>
      <c r="K464" s="180"/>
      <c r="L464" s="202"/>
      <c r="M464" s="180"/>
      <c r="N464" s="23" t="str">
        <f>IFERROR(IF(M464="","",M464/SUMIF(#REF!,"TOTAL",M:M)),"")</f>
        <v/>
      </c>
    </row>
    <row r="465" spans="1:14" s="6" customFormat="1" ht="15" x14ac:dyDescent="0.2">
      <c r="A465" s="165"/>
      <c r="B465" s="171" t="e">
        <f>IF(#REF!=#REF!,M465,"")</f>
        <v>#REF!</v>
      </c>
      <c r="C465" s="167" t="e">
        <f>IF(#REF!="","",COUNTIF(#REF!,#REF!))</f>
        <v>#REF!</v>
      </c>
      <c r="D465" s="167" t="e">
        <f>IF(#REF!="","",IF(#REF!=#REF!,"",IF(OR(#REF!=#REF!,#REF!=#REF!,#REF!=#REF!),COUNTIFS(ORÇAMENTO!C$8:$C465,ORÇAMENTO!C465,ORÇAMENTO!#REF!,#REF!),COUNTIFS(ORÇAMENTO!$C$8:$C465,ORÇAMENTO!C465,ORÇAMENTO!#REF!,#REF!))))</f>
        <v>#REF!</v>
      </c>
      <c r="E465" s="176" t="s">
        <v>1353</v>
      </c>
      <c r="F465" s="177" t="s">
        <v>1671</v>
      </c>
      <c r="G465" s="178" t="s">
        <v>17</v>
      </c>
      <c r="H465" s="178" t="s">
        <v>681</v>
      </c>
      <c r="I465" s="179" t="s">
        <v>19</v>
      </c>
      <c r="J465" s="177">
        <v>12</v>
      </c>
      <c r="K465" s="180"/>
      <c r="L465" s="202"/>
      <c r="M465" s="180"/>
      <c r="N465" s="23" t="str">
        <f>IFERROR(IF(M465="","",M465/SUMIF(#REF!,"TOTAL",M:M)),"")</f>
        <v/>
      </c>
    </row>
    <row r="466" spans="1:14" s="164" customFormat="1" ht="30" x14ac:dyDescent="0.2">
      <c r="A466" s="165"/>
      <c r="B466" s="171" t="e">
        <f>IF(#REF!=#REF!,M466,"")</f>
        <v>#REF!</v>
      </c>
      <c r="C466" s="167" t="e">
        <f>IF(#REF!="","",COUNTIF(#REF!,#REF!))</f>
        <v>#REF!</v>
      </c>
      <c r="D466" s="167" t="e">
        <f>IF(#REF!="","",IF(#REF!=#REF!,"",IF(OR(#REF!=#REF!,#REF!=#REF!,#REF!=#REF!),COUNTIFS(ORÇAMENTO!C$8:$C466,ORÇAMENTO!C466,ORÇAMENTO!#REF!,#REF!),COUNTIFS(ORÇAMENTO!$C$8:$C466,ORÇAMENTO!C466,ORÇAMENTO!#REF!,#REF!))))</f>
        <v>#REF!</v>
      </c>
      <c r="E466" s="176" t="s">
        <v>1354</v>
      </c>
      <c r="F466" s="177" t="s">
        <v>381</v>
      </c>
      <c r="G466" s="178" t="s">
        <v>15</v>
      </c>
      <c r="H466" s="178" t="s">
        <v>382</v>
      </c>
      <c r="I466" s="179" t="s">
        <v>19</v>
      </c>
      <c r="J466" s="177">
        <v>2</v>
      </c>
      <c r="K466" s="180"/>
      <c r="L466" s="202"/>
      <c r="M466" s="180"/>
      <c r="N466" s="23" t="str">
        <f>IFERROR(IF(M466="","",M466/SUMIF(#REF!,"TOTAL",M:M)),"")</f>
        <v/>
      </c>
    </row>
    <row r="467" spans="1:14" s="6" customFormat="1" ht="15" customHeight="1" x14ac:dyDescent="0.2">
      <c r="A467" s="183"/>
      <c r="B467" s="171" t="e">
        <f>IF(#REF!=#REF!,M467,"")</f>
        <v>#REF!</v>
      </c>
      <c r="C467" s="167" t="e">
        <f>IF(#REF!="","",COUNTIF(#REF!,#REF!))</f>
        <v>#REF!</v>
      </c>
      <c r="D467" s="167" t="e">
        <f>IF(#REF!="","",IF(#REF!=#REF!,"",IF(OR(#REF!=#REF!,#REF!=#REF!,#REF!=#REF!),COUNTIFS(ORÇAMENTO!C$8:$C467,ORÇAMENTO!C467,ORÇAMENTO!#REF!,#REF!),COUNTIFS(ORÇAMENTO!$C$8:$C467,ORÇAMENTO!C467,ORÇAMENTO!#REF!,#REF!))))</f>
        <v>#REF!</v>
      </c>
      <c r="E467" s="176" t="s">
        <v>1355</v>
      </c>
      <c r="F467" s="177" t="s">
        <v>1672</v>
      </c>
      <c r="G467" s="178" t="s">
        <v>17</v>
      </c>
      <c r="H467" s="178" t="s">
        <v>683</v>
      </c>
      <c r="I467" s="179" t="s">
        <v>19</v>
      </c>
      <c r="J467" s="177">
        <v>2</v>
      </c>
      <c r="K467" s="180"/>
      <c r="L467" s="202"/>
      <c r="M467" s="180"/>
      <c r="N467" s="23" t="str">
        <f>IFERROR(IF(M467="","",M467/SUMIF(#REF!,"TOTAL",M:M)),"")</f>
        <v/>
      </c>
    </row>
    <row r="468" spans="1:14" s="6" customFormat="1" ht="30" x14ac:dyDescent="0.2">
      <c r="A468" s="165"/>
      <c r="B468" s="171" t="e">
        <f>IF(#REF!=#REF!,M468,"")</f>
        <v>#REF!</v>
      </c>
      <c r="C468" s="167" t="e">
        <f>IF(#REF!="","",COUNTIF(#REF!,#REF!))</f>
        <v>#REF!</v>
      </c>
      <c r="D468" s="167" t="e">
        <f>IF(#REF!="","",IF(#REF!=#REF!,"",IF(OR(#REF!=#REF!,#REF!=#REF!,#REF!=#REF!),COUNTIFS(ORÇAMENTO!C$8:$C468,ORÇAMENTO!C468,ORÇAMENTO!#REF!,#REF!),COUNTIFS(ORÇAMENTO!$C$8:$C468,ORÇAMENTO!C468,ORÇAMENTO!#REF!,#REF!))))</f>
        <v>#REF!</v>
      </c>
      <c r="E468" s="176" t="s">
        <v>1356</v>
      </c>
      <c r="F468" s="177" t="s">
        <v>675</v>
      </c>
      <c r="G468" s="178" t="s">
        <v>15</v>
      </c>
      <c r="H468" s="178" t="s">
        <v>676</v>
      </c>
      <c r="I468" s="179" t="s">
        <v>19</v>
      </c>
      <c r="J468" s="177">
        <v>1</v>
      </c>
      <c r="K468" s="180"/>
      <c r="L468" s="202"/>
      <c r="M468" s="180"/>
      <c r="N468" s="23" t="str">
        <f>IFERROR(IF(M468="","",M468/SUMIF(#REF!,"TOTAL",M:M)),"")</f>
        <v/>
      </c>
    </row>
    <row r="469" spans="1:14" s="6" customFormat="1" ht="15" x14ac:dyDescent="0.2">
      <c r="A469" s="183"/>
      <c r="B469" s="171" t="e">
        <f>IF(#REF!=#REF!,M469,"")</f>
        <v>#REF!</v>
      </c>
      <c r="C469" s="167" t="e">
        <f>IF(#REF!="","",COUNTIF(#REF!,#REF!))</f>
        <v>#REF!</v>
      </c>
      <c r="D469" s="167" t="e">
        <f>IF(#REF!="","",IF(#REF!=#REF!,"",IF(OR(#REF!=#REF!,#REF!=#REF!,#REF!=#REF!),COUNTIFS(ORÇAMENTO!C$8:$C469,ORÇAMENTO!C469,ORÇAMENTO!#REF!,#REF!),COUNTIFS(ORÇAMENTO!$C$8:$C469,ORÇAMENTO!C469,ORÇAMENTO!#REF!,#REF!))))</f>
        <v>#REF!</v>
      </c>
      <c r="E469" s="176" t="s">
        <v>1357</v>
      </c>
      <c r="F469" s="177" t="s">
        <v>1673</v>
      </c>
      <c r="G469" s="178" t="s">
        <v>17</v>
      </c>
      <c r="H469" s="178" t="s">
        <v>830</v>
      </c>
      <c r="I469" s="179" t="s">
        <v>45</v>
      </c>
      <c r="J469" s="177">
        <v>41</v>
      </c>
      <c r="K469" s="180"/>
      <c r="L469" s="202"/>
      <c r="M469" s="180"/>
      <c r="N469" s="23" t="str">
        <f>IFERROR(IF(M469="","",M469/SUMIF(#REF!,"TOTAL",M:M)),"")</f>
        <v/>
      </c>
    </row>
    <row r="470" spans="1:14" s="160" customFormat="1" ht="15" x14ac:dyDescent="0.25">
      <c r="B470" s="227" t="e">
        <f>IF(#REF!=#REF!,M470,"")</f>
        <v>#REF!</v>
      </c>
      <c r="C470" s="228" t="e">
        <f>IF(#REF!="","",COUNTIF(#REF!,#REF!))</f>
        <v>#REF!</v>
      </c>
      <c r="D470" s="228" t="e">
        <f>IF(#REF!="","",IF(#REF!=#REF!,"",IF(OR(#REF!=#REF!,#REF!=#REF!,#REF!=#REF!),COUNTIFS(ORÇAMENTO!C$8:$C470,ORÇAMENTO!C470,ORÇAMENTO!#REF!,#REF!),COUNTIFS(ORÇAMENTO!$C$8:$C470,ORÇAMENTO!C470,ORÇAMENTO!#REF!,#REF!))))</f>
        <v>#REF!</v>
      </c>
      <c r="E470" s="194" t="s">
        <v>1358</v>
      </c>
      <c r="F470" s="195"/>
      <c r="G470" s="196"/>
      <c r="H470" s="196" t="s">
        <v>383</v>
      </c>
      <c r="I470" s="201"/>
      <c r="J470" s="195"/>
      <c r="K470" s="197"/>
      <c r="L470" s="204"/>
      <c r="M470" s="197"/>
      <c r="N470" s="23" t="str">
        <f>IFERROR(IF(M470="","",M470/SUMIF(#REF!,"TOTAL",M:M)),"")</f>
        <v/>
      </c>
    </row>
    <row r="471" spans="1:14" s="6" customFormat="1" ht="30" x14ac:dyDescent="0.2">
      <c r="A471" s="165"/>
      <c r="B471" s="171" t="e">
        <f>IF(#REF!=#REF!,M471,"")</f>
        <v>#REF!</v>
      </c>
      <c r="C471" s="167" t="e">
        <f>IF(#REF!="","",COUNTIF(#REF!,#REF!))</f>
        <v>#REF!</v>
      </c>
      <c r="D471" s="167" t="e">
        <f>IF(#REF!="","",IF(#REF!=#REF!,"",IF(OR(#REF!=#REF!,#REF!=#REF!,#REF!=#REF!),COUNTIFS(ORÇAMENTO!C$8:$C471,ORÇAMENTO!C471,ORÇAMENTO!#REF!,#REF!),COUNTIFS(ORÇAMENTO!$C$8:$C471,ORÇAMENTO!C471,ORÇAMENTO!#REF!,#REF!))))</f>
        <v>#REF!</v>
      </c>
      <c r="E471" s="176" t="s">
        <v>1359</v>
      </c>
      <c r="F471" s="177" t="s">
        <v>317</v>
      </c>
      <c r="G471" s="178" t="s">
        <v>15</v>
      </c>
      <c r="H471" s="178" t="s">
        <v>318</v>
      </c>
      <c r="I471" s="179" t="s">
        <v>30</v>
      </c>
      <c r="J471" s="177">
        <v>15</v>
      </c>
      <c r="K471" s="180"/>
      <c r="L471" s="202"/>
      <c r="M471" s="180"/>
      <c r="N471" s="23" t="str">
        <f>IFERROR(IF(M471="","",M471/SUMIF(#REF!,"TOTAL",M:M)),"")</f>
        <v/>
      </c>
    </row>
    <row r="472" spans="1:14" s="6" customFormat="1" ht="30" x14ac:dyDescent="0.2">
      <c r="A472" s="165"/>
      <c r="B472" s="171" t="e">
        <f>IF(#REF!=#REF!,M472,"")</f>
        <v>#REF!</v>
      </c>
      <c r="C472" s="167" t="e">
        <f>IF(#REF!="","",COUNTIF(#REF!,#REF!))</f>
        <v>#REF!</v>
      </c>
      <c r="D472" s="167" t="e">
        <f>IF(#REF!="","",IF(#REF!=#REF!,"",IF(OR(#REF!=#REF!,#REF!=#REF!,#REF!=#REF!),COUNTIFS(ORÇAMENTO!C$8:$C472,ORÇAMENTO!C472,ORÇAMENTO!#REF!,#REF!),COUNTIFS(ORÇAMENTO!$C$8:$C472,ORÇAMENTO!C472,ORÇAMENTO!#REF!,#REF!))))</f>
        <v>#REF!</v>
      </c>
      <c r="E472" s="176" t="s">
        <v>1360</v>
      </c>
      <c r="F472" s="177" t="s">
        <v>384</v>
      </c>
      <c r="G472" s="178" t="s">
        <v>15</v>
      </c>
      <c r="H472" s="178" t="s">
        <v>385</v>
      </c>
      <c r="I472" s="179" t="s">
        <v>30</v>
      </c>
      <c r="J472" s="177">
        <v>65</v>
      </c>
      <c r="K472" s="180"/>
      <c r="L472" s="202"/>
      <c r="M472" s="180"/>
      <c r="N472" s="23" t="str">
        <f>IFERROR(IF(M472="","",M472/SUMIF(#REF!,"TOTAL",M:M)),"")</f>
        <v/>
      </c>
    </row>
    <row r="473" spans="1:14" s="164" customFormat="1" ht="30" x14ac:dyDescent="0.2">
      <c r="A473" s="165"/>
      <c r="B473" s="171" t="e">
        <f>IF(#REF!=#REF!,M473,"")</f>
        <v>#REF!</v>
      </c>
      <c r="C473" s="167" t="e">
        <f>IF(#REF!="","",COUNTIF(#REF!,#REF!))</f>
        <v>#REF!</v>
      </c>
      <c r="D473" s="167" t="e">
        <f>IF(#REF!="","",IF(#REF!=#REF!,"",IF(OR(#REF!=#REF!,#REF!=#REF!,#REF!=#REF!),COUNTIFS(ORÇAMENTO!C$8:$C473,ORÇAMENTO!C473,ORÇAMENTO!#REF!,#REF!),COUNTIFS(ORÇAMENTO!$C$8:$C473,ORÇAMENTO!C473,ORÇAMENTO!#REF!,#REF!))))</f>
        <v>#REF!</v>
      </c>
      <c r="E473" s="176" t="s">
        <v>1361</v>
      </c>
      <c r="F473" s="177" t="s">
        <v>386</v>
      </c>
      <c r="G473" s="178" t="s">
        <v>15</v>
      </c>
      <c r="H473" s="178" t="s">
        <v>387</v>
      </c>
      <c r="I473" s="179" t="s">
        <v>30</v>
      </c>
      <c r="J473" s="177">
        <v>90</v>
      </c>
      <c r="K473" s="180"/>
      <c r="L473" s="202"/>
      <c r="M473" s="180"/>
      <c r="N473" s="23" t="str">
        <f>IFERROR(IF(M473="","",M473/SUMIF(#REF!,"TOTAL",M:M)),"")</f>
        <v/>
      </c>
    </row>
    <row r="474" spans="1:14" s="6" customFormat="1" ht="15" x14ac:dyDescent="0.2">
      <c r="A474" s="165"/>
      <c r="B474" s="171" t="e">
        <f>IF(#REF!=#REF!,M474,"")</f>
        <v>#REF!</v>
      </c>
      <c r="C474" s="167" t="e">
        <f>IF(#REF!="","",COUNTIF(#REF!,#REF!))</f>
        <v>#REF!</v>
      </c>
      <c r="D474" s="167" t="e">
        <f>IF(#REF!="","",IF(#REF!=#REF!,"",IF(OR(#REF!=#REF!,#REF!=#REF!,#REF!=#REF!),COUNTIFS(ORÇAMENTO!C$8:$C474,ORÇAMENTO!C474,ORÇAMENTO!#REF!,#REF!),COUNTIFS(ORÇAMENTO!$C$8:$C474,ORÇAMENTO!C474,ORÇAMENTO!#REF!,#REF!))))</f>
        <v>#REF!</v>
      </c>
      <c r="E474" s="176" t="s">
        <v>1362</v>
      </c>
      <c r="F474" s="177" t="s">
        <v>1674</v>
      </c>
      <c r="G474" s="178" t="s">
        <v>17</v>
      </c>
      <c r="H474" s="178" t="s">
        <v>690</v>
      </c>
      <c r="I474" s="179" t="s">
        <v>19</v>
      </c>
      <c r="J474" s="177">
        <v>30</v>
      </c>
      <c r="K474" s="180"/>
      <c r="L474" s="202"/>
      <c r="M474" s="180"/>
      <c r="N474" s="23" t="str">
        <f>IFERROR(IF(M474="","",M474/SUMIF(#REF!,"TOTAL",M:M)),"")</f>
        <v/>
      </c>
    </row>
    <row r="475" spans="1:14" s="164" customFormat="1" ht="15" x14ac:dyDescent="0.2">
      <c r="A475" s="165"/>
      <c r="B475" s="171" t="e">
        <f>IF(#REF!=#REF!,M475,"")</f>
        <v>#REF!</v>
      </c>
      <c r="C475" s="167" t="e">
        <f>IF(#REF!="","",COUNTIF(#REF!,#REF!))</f>
        <v>#REF!</v>
      </c>
      <c r="D475" s="167" t="e">
        <f>IF(#REF!="","",IF(#REF!=#REF!,"",IF(OR(#REF!=#REF!,#REF!=#REF!,#REF!=#REF!),COUNTIFS(ORÇAMENTO!C$8:$C475,ORÇAMENTO!C475,ORÇAMENTO!#REF!,#REF!),COUNTIFS(ORÇAMENTO!$C$8:$C475,ORÇAMENTO!C475,ORÇAMENTO!#REF!,#REF!))))</f>
        <v>#REF!</v>
      </c>
      <c r="E475" s="176" t="s">
        <v>1363</v>
      </c>
      <c r="F475" s="177" t="s">
        <v>1675</v>
      </c>
      <c r="G475" s="178" t="s">
        <v>17</v>
      </c>
      <c r="H475" s="178" t="s">
        <v>691</v>
      </c>
      <c r="I475" s="179" t="s">
        <v>19</v>
      </c>
      <c r="J475" s="177">
        <v>5</v>
      </c>
      <c r="K475" s="180"/>
      <c r="L475" s="202"/>
      <c r="M475" s="180"/>
      <c r="N475" s="23" t="str">
        <f>IFERROR(IF(M475="","",M475/SUMIF(#REF!,"TOTAL",M:M)),"")</f>
        <v/>
      </c>
    </row>
    <row r="476" spans="1:14" s="6" customFormat="1" ht="30" x14ac:dyDescent="0.2">
      <c r="A476" s="165"/>
      <c r="B476" s="171" t="e">
        <f>IF(#REF!=#REF!,M476,"")</f>
        <v>#REF!</v>
      </c>
      <c r="C476" s="167" t="e">
        <f>IF(#REF!="","",COUNTIF(#REF!,#REF!))</f>
        <v>#REF!</v>
      </c>
      <c r="D476" s="167" t="e">
        <f>IF(#REF!="","",IF(#REF!=#REF!,"",IF(OR(#REF!=#REF!,#REF!=#REF!,#REF!=#REF!),COUNTIFS(ORÇAMENTO!C$8:$C476,ORÇAMENTO!C476,ORÇAMENTO!#REF!,#REF!),COUNTIFS(ORÇAMENTO!$C$8:$C476,ORÇAMENTO!C476,ORÇAMENTO!#REF!,#REF!))))</f>
        <v>#REF!</v>
      </c>
      <c r="E476" s="176" t="s">
        <v>1364</v>
      </c>
      <c r="F476" s="177" t="s">
        <v>388</v>
      </c>
      <c r="G476" s="178" t="s">
        <v>15</v>
      </c>
      <c r="H476" s="178" t="s">
        <v>389</v>
      </c>
      <c r="I476" s="179" t="s">
        <v>30</v>
      </c>
      <c r="J476" s="177">
        <v>6</v>
      </c>
      <c r="K476" s="180"/>
      <c r="L476" s="202"/>
      <c r="M476" s="180"/>
      <c r="N476" s="23" t="str">
        <f>IFERROR(IF(M476="","",M476/SUMIF(#REF!,"TOTAL",M:M)),"")</f>
        <v/>
      </c>
    </row>
    <row r="477" spans="1:14" s="164" customFormat="1" ht="30" x14ac:dyDescent="0.2">
      <c r="A477" s="165"/>
      <c r="B477" s="171" t="e">
        <f>IF(#REF!=#REF!,M477,"")</f>
        <v>#REF!</v>
      </c>
      <c r="C477" s="167" t="e">
        <f>IF(#REF!="","",COUNTIF(#REF!,#REF!))</f>
        <v>#REF!</v>
      </c>
      <c r="D477" s="167" t="e">
        <f>IF(#REF!="","",IF(#REF!=#REF!,"",IF(OR(#REF!=#REF!,#REF!=#REF!,#REF!=#REF!),COUNTIFS(ORÇAMENTO!C$8:$C477,ORÇAMENTO!C477,ORÇAMENTO!#REF!,#REF!),COUNTIFS(ORÇAMENTO!$C$8:$C477,ORÇAMENTO!C477,ORÇAMENTO!#REF!,#REF!))))</f>
        <v>#REF!</v>
      </c>
      <c r="E477" s="176" t="s">
        <v>1365</v>
      </c>
      <c r="F477" s="177" t="s">
        <v>390</v>
      </c>
      <c r="G477" s="178" t="s">
        <v>15</v>
      </c>
      <c r="H477" s="178" t="s">
        <v>391</v>
      </c>
      <c r="I477" s="179" t="s">
        <v>19</v>
      </c>
      <c r="J477" s="177">
        <v>1</v>
      </c>
      <c r="K477" s="180"/>
      <c r="L477" s="202"/>
      <c r="M477" s="180"/>
      <c r="N477" s="23" t="str">
        <f>IFERROR(IF(M477="","",M477/SUMIF(#REF!,"TOTAL",M:M)),"")</f>
        <v/>
      </c>
    </row>
    <row r="478" spans="1:14" s="164" customFormat="1" ht="15" x14ac:dyDescent="0.2">
      <c r="A478" s="165"/>
      <c r="B478" s="171" t="e">
        <f>IF(#REF!=#REF!,M478,"")</f>
        <v>#REF!</v>
      </c>
      <c r="C478" s="167" t="e">
        <f>IF(#REF!="","",COUNTIF(#REF!,#REF!))</f>
        <v>#REF!</v>
      </c>
      <c r="D478" s="167" t="e">
        <f>IF(#REF!="","",IF(#REF!=#REF!,"",IF(OR(#REF!=#REF!,#REF!=#REF!,#REF!=#REF!),COUNTIFS(ORÇAMENTO!C$8:$C478,ORÇAMENTO!C478,ORÇAMENTO!#REF!,#REF!),COUNTIFS(ORÇAMENTO!$C$8:$C478,ORÇAMENTO!C478,ORÇAMENTO!#REF!,#REF!))))</f>
        <v>#REF!</v>
      </c>
      <c r="E478" s="176" t="s">
        <v>1366</v>
      </c>
      <c r="F478" s="177" t="s">
        <v>394</v>
      </c>
      <c r="G478" s="178" t="s">
        <v>15</v>
      </c>
      <c r="H478" s="178" t="s">
        <v>395</v>
      </c>
      <c r="I478" s="179" t="s">
        <v>19</v>
      </c>
      <c r="J478" s="177">
        <v>2</v>
      </c>
      <c r="K478" s="180"/>
      <c r="L478" s="202"/>
      <c r="M478" s="180"/>
      <c r="N478" s="23" t="str">
        <f>IFERROR(IF(M478="","",M478/SUMIF(#REF!,"TOTAL",M:M)),"")</f>
        <v/>
      </c>
    </row>
    <row r="479" spans="1:14" s="164" customFormat="1" ht="15" x14ac:dyDescent="0.2">
      <c r="A479" s="165"/>
      <c r="B479" s="171" t="e">
        <f>IF(#REF!=#REF!,M479,"")</f>
        <v>#REF!</v>
      </c>
      <c r="C479" s="167" t="e">
        <f>IF(#REF!="","",COUNTIF(#REF!,#REF!))</f>
        <v>#REF!</v>
      </c>
      <c r="D479" s="167" t="e">
        <f>IF(#REF!="","",IF(#REF!=#REF!,"",IF(OR(#REF!=#REF!,#REF!=#REF!,#REF!=#REF!),COUNTIFS(ORÇAMENTO!C$8:$C479,ORÇAMENTO!C479,ORÇAMENTO!#REF!,#REF!),COUNTIFS(ORÇAMENTO!$C$8:$C479,ORÇAMENTO!C479,ORÇAMENTO!#REF!,#REF!))))</f>
        <v>#REF!</v>
      </c>
      <c r="E479" s="176" t="s">
        <v>1367</v>
      </c>
      <c r="F479" s="177" t="s">
        <v>1676</v>
      </c>
      <c r="G479" s="178" t="s">
        <v>17</v>
      </c>
      <c r="H479" s="178" t="s">
        <v>692</v>
      </c>
      <c r="I479" s="179" t="s">
        <v>501</v>
      </c>
      <c r="J479" s="177">
        <v>69</v>
      </c>
      <c r="K479" s="180"/>
      <c r="L479" s="202"/>
      <c r="M479" s="180"/>
      <c r="N479" s="23" t="str">
        <f>IFERROR(IF(M479="","",M479/SUMIF(#REF!,"TOTAL",M:M)),"")</f>
        <v/>
      </c>
    </row>
    <row r="480" spans="1:14" s="164" customFormat="1" ht="15" x14ac:dyDescent="0.2">
      <c r="A480" s="165"/>
      <c r="B480" s="171" t="e">
        <f>IF(#REF!=#REF!,M480,"")</f>
        <v>#REF!</v>
      </c>
      <c r="C480" s="167" t="e">
        <f>IF(#REF!="","",COUNTIF(#REF!,#REF!))</f>
        <v>#REF!</v>
      </c>
      <c r="D480" s="167" t="e">
        <f>IF(#REF!="","",IF(#REF!=#REF!,"",IF(OR(#REF!=#REF!,#REF!=#REF!,#REF!=#REF!),COUNTIFS(ORÇAMENTO!C$8:$C480,ORÇAMENTO!C480,ORÇAMENTO!#REF!,#REF!),COUNTIFS(ORÇAMENTO!$C$8:$C480,ORÇAMENTO!C480,ORÇAMENTO!#REF!,#REF!))))</f>
        <v>#REF!</v>
      </c>
      <c r="E480" s="176" t="s">
        <v>1368</v>
      </c>
      <c r="F480" s="177" t="s">
        <v>1677</v>
      </c>
      <c r="G480" s="178" t="s">
        <v>17</v>
      </c>
      <c r="H480" s="178" t="s">
        <v>693</v>
      </c>
      <c r="I480" s="179" t="s">
        <v>19</v>
      </c>
      <c r="J480" s="177">
        <v>9</v>
      </c>
      <c r="K480" s="180"/>
      <c r="L480" s="202"/>
      <c r="M480" s="180"/>
      <c r="N480" s="23" t="str">
        <f>IFERROR(IF(M480="","",M480/SUMIF(#REF!,"TOTAL",M:M)),"")</f>
        <v/>
      </c>
    </row>
    <row r="481" spans="1:14" s="164" customFormat="1" ht="30" x14ac:dyDescent="0.2">
      <c r="A481" s="165"/>
      <c r="B481" s="171" t="e">
        <f>IF(#REF!=#REF!,M481,"")</f>
        <v>#REF!</v>
      </c>
      <c r="C481" s="167" t="e">
        <f>IF(#REF!="","",COUNTIF(#REF!,#REF!))</f>
        <v>#REF!</v>
      </c>
      <c r="D481" s="167" t="e">
        <f>IF(#REF!="","",IF(#REF!=#REF!,"",IF(OR(#REF!=#REF!,#REF!=#REF!,#REF!=#REF!),COUNTIFS(ORÇAMENTO!C$8:$C481,ORÇAMENTO!C481,ORÇAMENTO!#REF!,#REF!),COUNTIFS(ORÇAMENTO!$C$8:$C481,ORÇAMENTO!C481,ORÇAMENTO!#REF!,#REF!))))</f>
        <v>#REF!</v>
      </c>
      <c r="E481" s="176" t="s">
        <v>1369</v>
      </c>
      <c r="F481" s="177" t="s">
        <v>396</v>
      </c>
      <c r="G481" s="178" t="s">
        <v>15</v>
      </c>
      <c r="H481" s="178" t="s">
        <v>397</v>
      </c>
      <c r="I481" s="179" t="s">
        <v>19</v>
      </c>
      <c r="J481" s="177">
        <v>9</v>
      </c>
      <c r="K481" s="180"/>
      <c r="L481" s="202"/>
      <c r="M481" s="180"/>
      <c r="N481" s="23" t="str">
        <f>IFERROR(IF(M481="","",M481/SUMIF(#REF!,"TOTAL",M:M)),"")</f>
        <v/>
      </c>
    </row>
    <row r="482" spans="1:14" s="164" customFormat="1" ht="30" x14ac:dyDescent="0.2">
      <c r="A482" s="165"/>
      <c r="B482" s="171" t="e">
        <f>IF(#REF!=#REF!,M482,"")</f>
        <v>#REF!</v>
      </c>
      <c r="C482" s="167" t="e">
        <f>IF(#REF!="","",COUNTIF(#REF!,#REF!))</f>
        <v>#REF!</v>
      </c>
      <c r="D482" s="167" t="e">
        <f>IF(#REF!="","",IF(#REF!=#REF!,"",IF(OR(#REF!=#REF!,#REF!=#REF!,#REF!=#REF!),COUNTIFS(ORÇAMENTO!C$8:$C482,ORÇAMENTO!C482,ORÇAMENTO!#REF!,#REF!),COUNTIFS(ORÇAMENTO!$C$8:$C482,ORÇAMENTO!C482,ORÇAMENTO!#REF!,#REF!))))</f>
        <v>#REF!</v>
      </c>
      <c r="E482" s="176" t="s">
        <v>1370</v>
      </c>
      <c r="F482" s="177" t="s">
        <v>694</v>
      </c>
      <c r="G482" s="178" t="s">
        <v>15</v>
      </c>
      <c r="H482" s="178" t="s">
        <v>695</v>
      </c>
      <c r="I482" s="179" t="s">
        <v>19</v>
      </c>
      <c r="J482" s="177">
        <v>7</v>
      </c>
      <c r="K482" s="180"/>
      <c r="L482" s="202"/>
      <c r="M482" s="180"/>
      <c r="N482" s="23" t="str">
        <f>IFERROR(IF(M482="","",M482/SUMIF(#REF!,"TOTAL",M:M)),"")</f>
        <v/>
      </c>
    </row>
    <row r="483" spans="1:14" s="164" customFormat="1" ht="15" x14ac:dyDescent="0.2">
      <c r="A483" s="165"/>
      <c r="B483" s="171" t="e">
        <f>IF(#REF!=#REF!,M483,"")</f>
        <v>#REF!</v>
      </c>
      <c r="C483" s="167" t="e">
        <f>IF(#REF!="","",COUNTIF(#REF!,#REF!))</f>
        <v>#REF!</v>
      </c>
      <c r="D483" s="167" t="e">
        <f>IF(#REF!="","",IF(#REF!=#REF!,"",IF(OR(#REF!=#REF!,#REF!=#REF!,#REF!=#REF!),COUNTIFS(ORÇAMENTO!C$8:$C483,ORÇAMENTO!C483,ORÇAMENTO!#REF!,#REF!),COUNTIFS(ORÇAMENTO!$C$8:$C483,ORÇAMENTO!C483,ORÇAMENTO!#REF!,#REF!))))</f>
        <v>#REF!</v>
      </c>
      <c r="E483" s="176" t="s">
        <v>1371</v>
      </c>
      <c r="F483" s="177" t="s">
        <v>1678</v>
      </c>
      <c r="G483" s="178" t="s">
        <v>17</v>
      </c>
      <c r="H483" s="178" t="s">
        <v>696</v>
      </c>
      <c r="I483" s="179" t="s">
        <v>19</v>
      </c>
      <c r="J483" s="177">
        <v>50</v>
      </c>
      <c r="K483" s="180"/>
      <c r="L483" s="202"/>
      <c r="M483" s="180"/>
      <c r="N483" s="23" t="str">
        <f>IFERROR(IF(M483="","",M483/SUMIF(#REF!,"TOTAL",M:M)),"")</f>
        <v/>
      </c>
    </row>
    <row r="484" spans="1:14" s="164" customFormat="1" ht="30" x14ac:dyDescent="0.2">
      <c r="A484" s="165"/>
      <c r="B484" s="171" t="e">
        <f>IF(#REF!=#REF!,M484,"")</f>
        <v>#REF!</v>
      </c>
      <c r="C484" s="167" t="e">
        <f>IF(#REF!="","",COUNTIF(#REF!,#REF!))</f>
        <v>#REF!</v>
      </c>
      <c r="D484" s="167" t="e">
        <f>IF(#REF!="","",IF(#REF!=#REF!,"",IF(OR(#REF!=#REF!,#REF!=#REF!,#REF!=#REF!),COUNTIFS(ORÇAMENTO!C$8:$C484,ORÇAMENTO!C484,ORÇAMENTO!#REF!,#REF!),COUNTIFS(ORÇAMENTO!$C$8:$C484,ORÇAMENTO!C484,ORÇAMENTO!#REF!,#REF!))))</f>
        <v>#REF!</v>
      </c>
      <c r="E484" s="176" t="s">
        <v>1372</v>
      </c>
      <c r="F484" s="177" t="s">
        <v>392</v>
      </c>
      <c r="G484" s="178" t="s">
        <v>15</v>
      </c>
      <c r="H484" s="178" t="s">
        <v>393</v>
      </c>
      <c r="I484" s="179" t="s">
        <v>19</v>
      </c>
      <c r="J484" s="177">
        <v>12</v>
      </c>
      <c r="K484" s="180"/>
      <c r="L484" s="202"/>
      <c r="M484" s="180"/>
      <c r="N484" s="23" t="str">
        <f>IFERROR(IF(M484="","",M484/SUMIF(#REF!,"TOTAL",M:M)),"")</f>
        <v/>
      </c>
    </row>
    <row r="485" spans="1:14" s="164" customFormat="1" ht="15" x14ac:dyDescent="0.2">
      <c r="A485" s="165"/>
      <c r="B485" s="171" t="e">
        <f>IF(#REF!=#REF!,M485,"")</f>
        <v>#REF!</v>
      </c>
      <c r="C485" s="167" t="e">
        <f>IF(#REF!="","",COUNTIF(#REF!,#REF!))</f>
        <v>#REF!</v>
      </c>
      <c r="D485" s="167" t="e">
        <f>IF(#REF!="","",IF(#REF!=#REF!,"",IF(OR(#REF!=#REF!,#REF!=#REF!,#REF!=#REF!),COUNTIFS(ORÇAMENTO!C$8:$C485,ORÇAMENTO!C485,ORÇAMENTO!#REF!,#REF!),COUNTIFS(ORÇAMENTO!$C$8:$C485,ORÇAMENTO!C485,ORÇAMENTO!#REF!,#REF!))))</f>
        <v>#REF!</v>
      </c>
      <c r="E485" s="176" t="s">
        <v>1373</v>
      </c>
      <c r="F485" s="177" t="s">
        <v>697</v>
      </c>
      <c r="G485" s="178" t="s">
        <v>15</v>
      </c>
      <c r="H485" s="178" t="s">
        <v>698</v>
      </c>
      <c r="I485" s="179" t="s">
        <v>19</v>
      </c>
      <c r="J485" s="177">
        <v>50</v>
      </c>
      <c r="K485" s="180"/>
      <c r="L485" s="202"/>
      <c r="M485" s="180"/>
      <c r="N485" s="23" t="str">
        <f>IFERROR(IF(M485="","",M485/SUMIF(#REF!,"TOTAL",M:M)),"")</f>
        <v/>
      </c>
    </row>
    <row r="486" spans="1:14" s="160" customFormat="1" ht="15" x14ac:dyDescent="0.25">
      <c r="B486" s="227" t="e">
        <f>IF(#REF!=#REF!,M486,"")</f>
        <v>#REF!</v>
      </c>
      <c r="C486" s="228" t="e">
        <f>IF(#REF!="","",COUNTIF(#REF!,#REF!))</f>
        <v>#REF!</v>
      </c>
      <c r="D486" s="228" t="e">
        <f>IF(#REF!="","",IF(#REF!=#REF!,"",IF(OR(#REF!=#REF!,#REF!=#REF!,#REF!=#REF!),COUNTIFS(ORÇAMENTO!C$8:$C486,ORÇAMENTO!C486,ORÇAMENTO!#REF!,#REF!),COUNTIFS(ORÇAMENTO!$C$8:$C486,ORÇAMENTO!C486,ORÇAMENTO!#REF!,#REF!))))</f>
        <v>#REF!</v>
      </c>
      <c r="E486" s="194" t="s">
        <v>1374</v>
      </c>
      <c r="F486" s="195"/>
      <c r="G486" s="196"/>
      <c r="H486" s="196" t="s">
        <v>831</v>
      </c>
      <c r="I486" s="201"/>
      <c r="J486" s="195"/>
      <c r="K486" s="197"/>
      <c r="L486" s="204"/>
      <c r="M486" s="197"/>
      <c r="N486" s="23" t="str">
        <f>IFERROR(IF(M486="","",M486/SUMIF(#REF!,"TOTAL",M:M)),"")</f>
        <v/>
      </c>
    </row>
    <row r="487" spans="1:14" s="164" customFormat="1" ht="15" x14ac:dyDescent="0.2">
      <c r="A487" s="165"/>
      <c r="B487" s="171" t="e">
        <f>IF(#REF!=#REF!,M487,"")</f>
        <v>#REF!</v>
      </c>
      <c r="C487" s="167" t="e">
        <f>IF(#REF!="","",COUNTIF(#REF!,#REF!))</f>
        <v>#REF!</v>
      </c>
      <c r="D487" s="167" t="e">
        <f>IF(#REF!="","",IF(#REF!=#REF!,"",IF(OR(#REF!=#REF!,#REF!=#REF!,#REF!=#REF!),COUNTIFS(ORÇAMENTO!C$8:$C487,ORÇAMENTO!C487,ORÇAMENTO!#REF!,#REF!),COUNTIFS(ORÇAMENTO!$C$8:$C487,ORÇAMENTO!C487,ORÇAMENTO!#REF!,#REF!))))</f>
        <v>#REF!</v>
      </c>
      <c r="E487" s="176" t="s">
        <v>1375</v>
      </c>
      <c r="F487" s="177" t="s">
        <v>1679</v>
      </c>
      <c r="G487" s="178" t="s">
        <v>17</v>
      </c>
      <c r="H487" s="178" t="s">
        <v>832</v>
      </c>
      <c r="I487" s="179" t="s">
        <v>19</v>
      </c>
      <c r="J487" s="177">
        <v>1</v>
      </c>
      <c r="K487" s="180"/>
      <c r="L487" s="202"/>
      <c r="M487" s="180"/>
      <c r="N487" s="23" t="str">
        <f>IFERROR(IF(M487="","",M487/SUMIF(#REF!,"TOTAL",M:M)),"")</f>
        <v/>
      </c>
    </row>
    <row r="488" spans="1:14" s="164" customFormat="1" ht="30" x14ac:dyDescent="0.2">
      <c r="A488" s="165"/>
      <c r="B488" s="171" t="e">
        <f>IF(#REF!=#REF!,M488,"")</f>
        <v>#REF!</v>
      </c>
      <c r="C488" s="167" t="e">
        <f>IF(#REF!="","",COUNTIF(#REF!,#REF!))</f>
        <v>#REF!</v>
      </c>
      <c r="D488" s="167" t="e">
        <f>IF(#REF!="","",IF(#REF!=#REF!,"",IF(OR(#REF!=#REF!,#REF!=#REF!,#REF!=#REF!),COUNTIFS(ORÇAMENTO!C$8:$C488,ORÇAMENTO!C488,ORÇAMENTO!#REF!,#REF!),COUNTIFS(ORÇAMENTO!$C$8:$C488,ORÇAMENTO!C488,ORÇAMENTO!#REF!,#REF!))))</f>
        <v>#REF!</v>
      </c>
      <c r="E488" s="176" t="s">
        <v>1376</v>
      </c>
      <c r="F488" s="177" t="s">
        <v>319</v>
      </c>
      <c r="G488" s="178" t="s">
        <v>15</v>
      </c>
      <c r="H488" s="178" t="s">
        <v>320</v>
      </c>
      <c r="I488" s="179" t="s">
        <v>30</v>
      </c>
      <c r="J488" s="177">
        <v>45</v>
      </c>
      <c r="K488" s="180"/>
      <c r="L488" s="202"/>
      <c r="M488" s="180"/>
      <c r="N488" s="23" t="str">
        <f>IFERROR(IF(M488="","",M488/SUMIF(#REF!,"TOTAL",M:M)),"")</f>
        <v/>
      </c>
    </row>
    <row r="489" spans="1:14" s="164" customFormat="1" ht="30" x14ac:dyDescent="0.2">
      <c r="A489" s="165"/>
      <c r="B489" s="171" t="e">
        <f>IF(#REF!=#REF!,M489,"")</f>
        <v>#REF!</v>
      </c>
      <c r="C489" s="167" t="e">
        <f>IF(#REF!="","",COUNTIF(#REF!,#REF!))</f>
        <v>#REF!</v>
      </c>
      <c r="D489" s="167" t="e">
        <f>IF(#REF!="","",IF(#REF!=#REF!,"",IF(OR(#REF!=#REF!,#REF!=#REF!,#REF!=#REF!),COUNTIFS(ORÇAMENTO!C$8:$C489,ORÇAMENTO!C489,ORÇAMENTO!#REF!,#REF!),COUNTIFS(ORÇAMENTO!$C$8:$C489,ORÇAMENTO!C489,ORÇAMENTO!#REF!,#REF!))))</f>
        <v>#REF!</v>
      </c>
      <c r="E489" s="176" t="s">
        <v>1377</v>
      </c>
      <c r="F489" s="177" t="s">
        <v>833</v>
      </c>
      <c r="G489" s="178" t="s">
        <v>15</v>
      </c>
      <c r="H489" s="178" t="s">
        <v>834</v>
      </c>
      <c r="I489" s="179" t="s">
        <v>30</v>
      </c>
      <c r="J489" s="177">
        <v>65</v>
      </c>
      <c r="K489" s="180"/>
      <c r="L489" s="202"/>
      <c r="M489" s="180"/>
      <c r="N489" s="23" t="str">
        <f>IFERROR(IF(M489="","",M489/SUMIF(#REF!,"TOTAL",M:M)),"")</f>
        <v/>
      </c>
    </row>
    <row r="490" spans="1:14" s="164" customFormat="1" ht="30" x14ac:dyDescent="0.2">
      <c r="A490" s="165"/>
      <c r="B490" s="171" t="e">
        <f>IF(#REF!=#REF!,M490,"")</f>
        <v>#REF!</v>
      </c>
      <c r="C490" s="167" t="e">
        <f>IF(#REF!="","",COUNTIF(#REF!,#REF!))</f>
        <v>#REF!</v>
      </c>
      <c r="D490" s="167" t="e">
        <f>IF(#REF!="","",IF(#REF!=#REF!,"",IF(OR(#REF!=#REF!,#REF!=#REF!,#REF!=#REF!),COUNTIFS(ORÇAMENTO!C$8:$C490,ORÇAMENTO!C490,ORÇAMENTO!#REF!,#REF!),COUNTIFS(ORÇAMENTO!$C$8:$C490,ORÇAMENTO!C490,ORÇAMENTO!#REF!,#REF!))))</f>
        <v>#REF!</v>
      </c>
      <c r="E490" s="176" t="s">
        <v>1378</v>
      </c>
      <c r="F490" s="177" t="s">
        <v>835</v>
      </c>
      <c r="G490" s="178" t="s">
        <v>15</v>
      </c>
      <c r="H490" s="178" t="s">
        <v>836</v>
      </c>
      <c r="I490" s="179" t="s">
        <v>30</v>
      </c>
      <c r="J490" s="177">
        <v>6</v>
      </c>
      <c r="K490" s="180"/>
      <c r="L490" s="202"/>
      <c r="M490" s="180"/>
      <c r="N490" s="23" t="str">
        <f>IFERROR(IF(M490="","",M490/SUMIF(#REF!,"TOTAL",M:M)),"")</f>
        <v/>
      </c>
    </row>
    <row r="491" spans="1:14" s="164" customFormat="1" ht="30" x14ac:dyDescent="0.2">
      <c r="A491" s="165"/>
      <c r="B491" s="171" t="e">
        <f>IF(#REF!=#REF!,M491,"")</f>
        <v>#REF!</v>
      </c>
      <c r="C491" s="167" t="e">
        <f>IF(#REF!="","",COUNTIF(#REF!,#REF!))</f>
        <v>#REF!</v>
      </c>
      <c r="D491" s="167" t="e">
        <f>IF(#REF!="","",IF(#REF!=#REF!,"",IF(OR(#REF!=#REF!,#REF!=#REF!,#REF!=#REF!),COUNTIFS(ORÇAMENTO!C$8:$C491,ORÇAMENTO!C491,ORÇAMENTO!#REF!,#REF!),COUNTIFS(ORÇAMENTO!$C$8:$C491,ORÇAMENTO!C491,ORÇAMENTO!#REF!,#REF!))))</f>
        <v>#REF!</v>
      </c>
      <c r="E491" s="176" t="s">
        <v>1379</v>
      </c>
      <c r="F491" s="177" t="s">
        <v>321</v>
      </c>
      <c r="G491" s="178" t="s">
        <v>15</v>
      </c>
      <c r="H491" s="178" t="s">
        <v>322</v>
      </c>
      <c r="I491" s="179" t="s">
        <v>30</v>
      </c>
      <c r="J491" s="177">
        <v>20</v>
      </c>
      <c r="K491" s="180"/>
      <c r="L491" s="202"/>
      <c r="M491" s="180"/>
      <c r="N491" s="23" t="str">
        <f>IFERROR(IF(M491="","",M491/SUMIF(#REF!,"TOTAL",M:M)),"")</f>
        <v/>
      </c>
    </row>
    <row r="492" spans="1:14" s="164" customFormat="1" ht="15" x14ac:dyDescent="0.2">
      <c r="A492" s="165"/>
      <c r="B492" s="171" t="e">
        <f>IF(#REF!=#REF!,M492,"")</f>
        <v>#REF!</v>
      </c>
      <c r="C492" s="167" t="e">
        <f>IF(#REF!="","",COUNTIF(#REF!,#REF!))</f>
        <v>#REF!</v>
      </c>
      <c r="D492" s="167" t="e">
        <f>IF(#REF!="","",IF(#REF!=#REF!,"",IF(OR(#REF!=#REF!,#REF!=#REF!,#REF!=#REF!),COUNTIFS(ORÇAMENTO!C$8:$C492,ORÇAMENTO!C492,ORÇAMENTO!#REF!,#REF!),COUNTIFS(ORÇAMENTO!$C$8:$C492,ORÇAMENTO!C492,ORÇAMENTO!#REF!,#REF!))))</f>
        <v>#REF!</v>
      </c>
      <c r="E492" s="176" t="s">
        <v>1380</v>
      </c>
      <c r="F492" s="177" t="s">
        <v>837</v>
      </c>
      <c r="G492" s="178" t="s">
        <v>93</v>
      </c>
      <c r="H492" s="178" t="s">
        <v>838</v>
      </c>
      <c r="I492" s="179" t="s">
        <v>19</v>
      </c>
      <c r="J492" s="177">
        <v>6</v>
      </c>
      <c r="K492" s="180"/>
      <c r="L492" s="202"/>
      <c r="M492" s="180"/>
      <c r="N492" s="23" t="str">
        <f>IFERROR(IF(M492="","",M492/SUMIF(#REF!,"TOTAL",M:M)),"")</f>
        <v/>
      </c>
    </row>
    <row r="493" spans="1:14" s="164" customFormat="1" ht="15" x14ac:dyDescent="0.2">
      <c r="A493" s="165"/>
      <c r="B493" s="171" t="e">
        <f>IF(#REF!=#REF!,M493,"")</f>
        <v>#REF!</v>
      </c>
      <c r="C493" s="167" t="e">
        <f>IF(#REF!="","",COUNTIF(#REF!,#REF!))</f>
        <v>#REF!</v>
      </c>
      <c r="D493" s="167" t="e">
        <f>IF(#REF!="","",IF(#REF!=#REF!,"",IF(OR(#REF!=#REF!,#REF!=#REF!,#REF!=#REF!),COUNTIFS(ORÇAMENTO!C$8:$C493,ORÇAMENTO!C493,ORÇAMENTO!#REF!,#REF!),COUNTIFS(ORÇAMENTO!$C$8:$C493,ORÇAMENTO!C493,ORÇAMENTO!#REF!,#REF!))))</f>
        <v>#REF!</v>
      </c>
      <c r="E493" s="176" t="s">
        <v>1381</v>
      </c>
      <c r="F493" s="177" t="s">
        <v>839</v>
      </c>
      <c r="G493" s="178" t="s">
        <v>15</v>
      </c>
      <c r="H493" s="178" t="s">
        <v>840</v>
      </c>
      <c r="I493" s="179" t="s">
        <v>30</v>
      </c>
      <c r="J493" s="177">
        <v>12</v>
      </c>
      <c r="K493" s="180"/>
      <c r="L493" s="202"/>
      <c r="M493" s="180"/>
      <c r="N493" s="23" t="str">
        <f>IFERROR(IF(M493="","",M493/SUMIF(#REF!,"TOTAL",M:M)),"")</f>
        <v/>
      </c>
    </row>
    <row r="494" spans="1:14" s="164" customFormat="1" ht="30" x14ac:dyDescent="0.2">
      <c r="A494" s="165"/>
      <c r="B494" s="171" t="e">
        <f>IF(#REF!=#REF!,M494,"")</f>
        <v>#REF!</v>
      </c>
      <c r="C494" s="167" t="e">
        <f>IF(#REF!="","",COUNTIF(#REF!,#REF!))</f>
        <v>#REF!</v>
      </c>
      <c r="D494" s="167" t="e">
        <f>IF(#REF!="","",IF(#REF!=#REF!,"",IF(OR(#REF!=#REF!,#REF!=#REF!,#REF!=#REF!),COUNTIFS(ORÇAMENTO!C$8:$C494,ORÇAMENTO!C494,ORÇAMENTO!#REF!,#REF!),COUNTIFS(ORÇAMENTO!$C$8:$C494,ORÇAMENTO!C494,ORÇAMENTO!#REF!,#REF!))))</f>
        <v>#REF!</v>
      </c>
      <c r="E494" s="176" t="s">
        <v>1382</v>
      </c>
      <c r="F494" s="177" t="s">
        <v>841</v>
      </c>
      <c r="G494" s="178" t="s">
        <v>15</v>
      </c>
      <c r="H494" s="178" t="s">
        <v>842</v>
      </c>
      <c r="I494" s="179" t="s">
        <v>19</v>
      </c>
      <c r="J494" s="177">
        <v>3</v>
      </c>
      <c r="K494" s="180"/>
      <c r="L494" s="202"/>
      <c r="M494" s="180"/>
      <c r="N494" s="23" t="str">
        <f>IFERROR(IF(M494="","",M494/SUMIF(#REF!,"TOTAL",M:M)),"")</f>
        <v/>
      </c>
    </row>
    <row r="495" spans="1:14" s="164" customFormat="1" ht="15" x14ac:dyDescent="0.2">
      <c r="A495" s="165"/>
      <c r="B495" s="171" t="e">
        <f>IF(#REF!=#REF!,M495,"")</f>
        <v>#REF!</v>
      </c>
      <c r="C495" s="167" t="e">
        <f>IF(#REF!="","",COUNTIF(#REF!,#REF!))</f>
        <v>#REF!</v>
      </c>
      <c r="D495" s="167" t="e">
        <f>IF(#REF!="","",IF(#REF!=#REF!,"",IF(OR(#REF!=#REF!,#REF!=#REF!,#REF!=#REF!),COUNTIFS(ORÇAMENTO!C$8:$C495,ORÇAMENTO!C495,ORÇAMENTO!#REF!,#REF!),COUNTIFS(ORÇAMENTO!$C$8:$C495,ORÇAMENTO!C495,ORÇAMENTO!#REF!,#REF!))))</f>
        <v>#REF!</v>
      </c>
      <c r="E495" s="176" t="s">
        <v>1383</v>
      </c>
      <c r="F495" s="177" t="s">
        <v>1680</v>
      </c>
      <c r="G495" s="178" t="s">
        <v>17</v>
      </c>
      <c r="H495" s="178" t="s">
        <v>843</v>
      </c>
      <c r="I495" s="179" t="s">
        <v>279</v>
      </c>
      <c r="J495" s="177">
        <v>4</v>
      </c>
      <c r="K495" s="180"/>
      <c r="L495" s="202"/>
      <c r="M495" s="180"/>
      <c r="N495" s="23" t="str">
        <f>IFERROR(IF(M495="","",M495/SUMIF(#REF!,"TOTAL",M:M)),"")</f>
        <v/>
      </c>
    </row>
    <row r="496" spans="1:14" s="164" customFormat="1" ht="15" x14ac:dyDescent="0.2">
      <c r="A496" s="165"/>
      <c r="B496" s="171" t="e">
        <f>IF(#REF!=#REF!,M496,"")</f>
        <v>#REF!</v>
      </c>
      <c r="C496" s="167" t="e">
        <f>IF(#REF!="","",COUNTIF(#REF!,#REF!))</f>
        <v>#REF!</v>
      </c>
      <c r="D496" s="167" t="e">
        <f>IF(#REF!="","",IF(#REF!=#REF!,"",IF(OR(#REF!=#REF!,#REF!=#REF!,#REF!=#REF!),COUNTIFS(ORÇAMENTO!C$8:$C496,ORÇAMENTO!C496,ORÇAMENTO!#REF!,#REF!),COUNTIFS(ORÇAMENTO!$C$8:$C496,ORÇAMENTO!C496,ORÇAMENTO!#REF!,#REF!))))</f>
        <v>#REF!</v>
      </c>
      <c r="E496" s="176" t="s">
        <v>1384</v>
      </c>
      <c r="F496" s="177" t="s">
        <v>844</v>
      </c>
      <c r="G496" s="178" t="s">
        <v>15</v>
      </c>
      <c r="H496" s="178" t="s">
        <v>845</v>
      </c>
      <c r="I496" s="179" t="s">
        <v>30</v>
      </c>
      <c r="J496" s="177">
        <v>10</v>
      </c>
      <c r="K496" s="180"/>
      <c r="L496" s="202"/>
      <c r="M496" s="180"/>
      <c r="N496" s="23" t="str">
        <f>IFERROR(IF(M496="","",M496/SUMIF(#REF!,"TOTAL",M:M)),"")</f>
        <v/>
      </c>
    </row>
    <row r="497" spans="1:14" s="164" customFormat="1" ht="30" x14ac:dyDescent="0.2">
      <c r="A497" s="165"/>
      <c r="B497" s="171" t="e">
        <f>IF(#REF!=#REF!,M497,"")</f>
        <v>#REF!</v>
      </c>
      <c r="C497" s="167" t="e">
        <f>IF(#REF!="","",COUNTIF(#REF!,#REF!))</f>
        <v>#REF!</v>
      </c>
      <c r="D497" s="167" t="e">
        <f>IF(#REF!="","",IF(#REF!=#REF!,"",IF(OR(#REF!=#REF!,#REF!=#REF!,#REF!=#REF!),COUNTIFS(ORÇAMENTO!C$8:$C497,ORÇAMENTO!C497,ORÇAMENTO!#REF!,#REF!),COUNTIFS(ORÇAMENTO!$C$8:$C497,ORÇAMENTO!C497,ORÇAMENTO!#REF!,#REF!))))</f>
        <v>#REF!</v>
      </c>
      <c r="E497" s="176" t="s">
        <v>1385</v>
      </c>
      <c r="F497" s="177" t="s">
        <v>846</v>
      </c>
      <c r="G497" s="178" t="s">
        <v>15</v>
      </c>
      <c r="H497" s="178" t="s">
        <v>847</v>
      </c>
      <c r="I497" s="179" t="s">
        <v>19</v>
      </c>
      <c r="J497" s="177">
        <v>4</v>
      </c>
      <c r="K497" s="180"/>
      <c r="L497" s="202"/>
      <c r="M497" s="180"/>
      <c r="N497" s="23" t="str">
        <f>IFERROR(IF(M497="","",M497/SUMIF(#REF!,"TOTAL",M:M)),"")</f>
        <v/>
      </c>
    </row>
    <row r="498" spans="1:14" s="164" customFormat="1" ht="15" x14ac:dyDescent="0.2">
      <c r="A498" s="165"/>
      <c r="B498" s="171" t="e">
        <f>IF(#REF!=#REF!,M498,"")</f>
        <v>#REF!</v>
      </c>
      <c r="C498" s="167" t="e">
        <f>IF(#REF!="","",COUNTIF(#REF!,#REF!))</f>
        <v>#REF!</v>
      </c>
      <c r="D498" s="167" t="e">
        <f>IF(#REF!="","",IF(#REF!=#REF!,"",IF(OR(#REF!=#REF!,#REF!=#REF!,#REF!=#REF!),COUNTIFS(ORÇAMENTO!C$8:$C498,ORÇAMENTO!C498,ORÇAMENTO!#REF!,#REF!),COUNTIFS(ORÇAMENTO!$C$8:$C498,ORÇAMENTO!C498,ORÇAMENTO!#REF!,#REF!))))</f>
        <v>#REF!</v>
      </c>
      <c r="E498" s="176" t="s">
        <v>1386</v>
      </c>
      <c r="F498" s="177" t="s">
        <v>1681</v>
      </c>
      <c r="G498" s="178" t="s">
        <v>17</v>
      </c>
      <c r="H498" s="178" t="s">
        <v>848</v>
      </c>
      <c r="I498" s="179" t="s">
        <v>279</v>
      </c>
      <c r="J498" s="177">
        <v>3</v>
      </c>
      <c r="K498" s="180"/>
      <c r="L498" s="202"/>
      <c r="M498" s="180"/>
      <c r="N498" s="23" t="str">
        <f>IFERROR(IF(M498="","",M498/SUMIF(#REF!,"TOTAL",M:M)),"")</f>
        <v/>
      </c>
    </row>
    <row r="499" spans="1:14" s="164" customFormat="1" ht="15" x14ac:dyDescent="0.2">
      <c r="A499" s="183"/>
      <c r="B499" s="171" t="e">
        <f>IF(#REF!=#REF!,M499,"")</f>
        <v>#REF!</v>
      </c>
      <c r="C499" s="167" t="e">
        <f>IF(#REF!="","",COUNTIF(#REF!,#REF!))</f>
        <v>#REF!</v>
      </c>
      <c r="D499" s="167" t="e">
        <f>IF(#REF!="","",IF(#REF!=#REF!,"",IF(OR(#REF!=#REF!,#REF!=#REF!,#REF!=#REF!),COUNTIFS(ORÇAMENTO!C$8:$C499,ORÇAMENTO!C499,ORÇAMENTO!#REF!,#REF!),COUNTIFS(ORÇAMENTO!$C$8:$C499,ORÇAMENTO!C499,ORÇAMENTO!#REF!,#REF!))))</f>
        <v>#REF!</v>
      </c>
      <c r="E499" s="176" t="s">
        <v>1387</v>
      </c>
      <c r="F499" s="177" t="s">
        <v>849</v>
      </c>
      <c r="G499" s="178" t="s">
        <v>15</v>
      </c>
      <c r="H499" s="178" t="s">
        <v>850</v>
      </c>
      <c r="I499" s="179" t="s">
        <v>30</v>
      </c>
      <c r="J499" s="177">
        <v>3</v>
      </c>
      <c r="K499" s="180"/>
      <c r="L499" s="202"/>
      <c r="M499" s="180"/>
      <c r="N499" s="23" t="str">
        <f>IFERROR(IF(M499="","",M499/SUMIF(#REF!,"TOTAL",M:M)),"")</f>
        <v/>
      </c>
    </row>
    <row r="500" spans="1:14" s="164" customFormat="1" ht="30" x14ac:dyDescent="0.2">
      <c r="A500" s="165"/>
      <c r="B500" s="171" t="e">
        <f>IF(#REF!=#REF!,M500,"")</f>
        <v>#REF!</v>
      </c>
      <c r="C500" s="167" t="e">
        <f>IF(#REF!="","",COUNTIF(#REF!,#REF!))</f>
        <v>#REF!</v>
      </c>
      <c r="D500" s="167" t="e">
        <f>IF(#REF!="","",IF(#REF!=#REF!,"",IF(OR(#REF!=#REF!,#REF!=#REF!,#REF!=#REF!),COUNTIFS(ORÇAMENTO!C$8:$C500,ORÇAMENTO!C500,ORÇAMENTO!#REF!,#REF!),COUNTIFS(ORÇAMENTO!$C$8:$C500,ORÇAMENTO!C500,ORÇAMENTO!#REF!,#REF!))))</f>
        <v>#REF!</v>
      </c>
      <c r="E500" s="176" t="s">
        <v>1388</v>
      </c>
      <c r="F500" s="177" t="s">
        <v>326</v>
      </c>
      <c r="G500" s="178" t="s">
        <v>15</v>
      </c>
      <c r="H500" s="178" t="s">
        <v>327</v>
      </c>
      <c r="I500" s="179" t="s">
        <v>19</v>
      </c>
      <c r="J500" s="177">
        <v>1</v>
      </c>
      <c r="K500" s="180"/>
      <c r="L500" s="202"/>
      <c r="M500" s="180"/>
      <c r="N500" s="23" t="str">
        <f>IFERROR(IF(M500="","",M500/SUMIF(#REF!,"TOTAL",M:M)),"")</f>
        <v/>
      </c>
    </row>
    <row r="501" spans="1:14" s="164" customFormat="1" ht="15" x14ac:dyDescent="0.2">
      <c r="A501" s="165"/>
      <c r="B501" s="171" t="e">
        <f>IF(#REF!=#REF!,M501,"")</f>
        <v>#REF!</v>
      </c>
      <c r="C501" s="167" t="e">
        <f>IF(#REF!="","",COUNTIF(#REF!,#REF!))</f>
        <v>#REF!</v>
      </c>
      <c r="D501" s="167" t="e">
        <f>IF(#REF!="","",IF(#REF!=#REF!,"",IF(OR(#REF!=#REF!,#REF!=#REF!,#REF!=#REF!),COUNTIFS(ORÇAMENTO!C$8:$C501,ORÇAMENTO!C501,ORÇAMENTO!#REF!,#REF!),COUNTIFS(ORÇAMENTO!$C$8:$C501,ORÇAMENTO!C501,ORÇAMENTO!#REF!,#REF!))))</f>
        <v>#REF!</v>
      </c>
      <c r="E501" s="176" t="s">
        <v>1389</v>
      </c>
      <c r="F501" s="177" t="s">
        <v>1682</v>
      </c>
      <c r="G501" s="178" t="s">
        <v>17</v>
      </c>
      <c r="H501" s="178" t="s">
        <v>851</v>
      </c>
      <c r="I501" s="179" t="s">
        <v>279</v>
      </c>
      <c r="J501" s="177">
        <v>1</v>
      </c>
      <c r="K501" s="180"/>
      <c r="L501" s="202"/>
      <c r="M501" s="180"/>
      <c r="N501" s="23" t="str">
        <f>IFERROR(IF(M501="","",M501/SUMIF(#REF!,"TOTAL",M:M)),"")</f>
        <v/>
      </c>
    </row>
    <row r="502" spans="1:14" s="164" customFormat="1" ht="30" x14ac:dyDescent="0.2">
      <c r="A502" s="165"/>
      <c r="B502" s="171" t="e">
        <f>IF(#REF!=#REF!,M502,"")</f>
        <v>#REF!</v>
      </c>
      <c r="C502" s="167" t="e">
        <f>IF(#REF!="","",COUNTIF(#REF!,#REF!))</f>
        <v>#REF!</v>
      </c>
      <c r="D502" s="167" t="e">
        <f>IF(#REF!="","",IF(#REF!=#REF!,"",IF(OR(#REF!=#REF!,#REF!=#REF!,#REF!=#REF!),COUNTIFS(ORÇAMENTO!C$8:$C502,ORÇAMENTO!C502,ORÇAMENTO!#REF!,#REF!),COUNTIFS(ORÇAMENTO!$C$8:$C502,ORÇAMENTO!C502,ORÇAMENTO!#REF!,#REF!))))</f>
        <v>#REF!</v>
      </c>
      <c r="E502" s="176" t="s">
        <v>1390</v>
      </c>
      <c r="F502" s="177" t="s">
        <v>852</v>
      </c>
      <c r="G502" s="178" t="s">
        <v>15</v>
      </c>
      <c r="H502" s="178" t="s">
        <v>853</v>
      </c>
      <c r="I502" s="179" t="s">
        <v>30</v>
      </c>
      <c r="J502" s="177">
        <v>6</v>
      </c>
      <c r="K502" s="180"/>
      <c r="L502" s="202"/>
      <c r="M502" s="180"/>
      <c r="N502" s="23" t="str">
        <f>IFERROR(IF(M502="","",M502/SUMIF(#REF!,"TOTAL",M:M)),"")</f>
        <v/>
      </c>
    </row>
    <row r="503" spans="1:14" s="164" customFormat="1" ht="30" x14ac:dyDescent="0.2">
      <c r="A503" s="165"/>
      <c r="B503" s="171" t="e">
        <f>IF(#REF!=#REF!,M503,"")</f>
        <v>#REF!</v>
      </c>
      <c r="C503" s="167" t="e">
        <f>IF(#REF!="","",COUNTIF(#REF!,#REF!))</f>
        <v>#REF!</v>
      </c>
      <c r="D503" s="167" t="e">
        <f>IF(#REF!="","",IF(#REF!=#REF!,"",IF(OR(#REF!=#REF!,#REF!=#REF!,#REF!=#REF!),COUNTIFS(ORÇAMENTO!C$8:$C503,ORÇAMENTO!C503,ORÇAMENTO!#REF!,#REF!),COUNTIFS(ORÇAMENTO!$C$8:$C503,ORÇAMENTO!C503,ORÇAMENTO!#REF!,#REF!))))</f>
        <v>#REF!</v>
      </c>
      <c r="E503" s="176" t="s">
        <v>1391</v>
      </c>
      <c r="F503" s="177" t="s">
        <v>854</v>
      </c>
      <c r="G503" s="178" t="s">
        <v>15</v>
      </c>
      <c r="H503" s="178" t="s">
        <v>855</v>
      </c>
      <c r="I503" s="179" t="s">
        <v>19</v>
      </c>
      <c r="J503" s="177">
        <v>1</v>
      </c>
      <c r="K503" s="180"/>
      <c r="L503" s="202"/>
      <c r="M503" s="180"/>
      <c r="N503" s="23" t="str">
        <f>IFERROR(IF(M503="","",M503/SUMIF(#REF!,"TOTAL",M:M)),"")</f>
        <v/>
      </c>
    </row>
    <row r="504" spans="1:14" s="164" customFormat="1" ht="15" x14ac:dyDescent="0.2">
      <c r="A504" s="165"/>
      <c r="B504" s="171" t="e">
        <f>IF(#REF!=#REF!,M504,"")</f>
        <v>#REF!</v>
      </c>
      <c r="C504" s="167" t="e">
        <f>IF(#REF!="","",COUNTIF(#REF!,#REF!))</f>
        <v>#REF!</v>
      </c>
      <c r="D504" s="167" t="e">
        <f>IF(#REF!="","",IF(#REF!=#REF!,"",IF(OR(#REF!=#REF!,#REF!=#REF!,#REF!=#REF!),COUNTIFS(ORÇAMENTO!C$8:$C504,ORÇAMENTO!C504,ORÇAMENTO!#REF!,#REF!),COUNTIFS(ORÇAMENTO!$C$8:$C504,ORÇAMENTO!C504,ORÇAMENTO!#REF!,#REF!))))</f>
        <v>#REF!</v>
      </c>
      <c r="E504" s="176" t="s">
        <v>1392</v>
      </c>
      <c r="F504" s="177" t="s">
        <v>856</v>
      </c>
      <c r="G504" s="178" t="s">
        <v>15</v>
      </c>
      <c r="H504" s="178" t="s">
        <v>857</v>
      </c>
      <c r="I504" s="179" t="s">
        <v>279</v>
      </c>
      <c r="J504" s="177">
        <v>2</v>
      </c>
      <c r="K504" s="180"/>
      <c r="L504" s="202"/>
      <c r="M504" s="180"/>
      <c r="N504" s="23" t="str">
        <f>IFERROR(IF(M504="","",M504/SUMIF(#REF!,"TOTAL",M:M)),"")</f>
        <v/>
      </c>
    </row>
    <row r="505" spans="1:14" s="164" customFormat="1" ht="15" x14ac:dyDescent="0.2">
      <c r="A505" s="165"/>
      <c r="B505" s="171" t="e">
        <f>IF(#REF!=#REF!,M505,"")</f>
        <v>#REF!</v>
      </c>
      <c r="C505" s="167" t="e">
        <f>IF(#REF!="","",COUNTIF(#REF!,#REF!))</f>
        <v>#REF!</v>
      </c>
      <c r="D505" s="167" t="e">
        <f>IF(#REF!="","",IF(#REF!=#REF!,"",IF(OR(#REF!=#REF!,#REF!=#REF!,#REF!=#REF!),COUNTIFS(ORÇAMENTO!C$8:$C505,ORÇAMENTO!C505,ORÇAMENTO!#REF!,#REF!),COUNTIFS(ORÇAMENTO!$C$8:$C505,ORÇAMENTO!C505,ORÇAMENTO!#REF!,#REF!))))</f>
        <v>#REF!</v>
      </c>
      <c r="E505" s="176" t="s">
        <v>1393</v>
      </c>
      <c r="F505" s="177" t="s">
        <v>1683</v>
      </c>
      <c r="G505" s="178" t="s">
        <v>17</v>
      </c>
      <c r="H505" s="178" t="s">
        <v>858</v>
      </c>
      <c r="I505" s="179" t="s">
        <v>19</v>
      </c>
      <c r="J505" s="177">
        <v>1</v>
      </c>
      <c r="K505" s="180"/>
      <c r="L505" s="202"/>
      <c r="M505" s="180"/>
      <c r="N505" s="23" t="str">
        <f>IFERROR(IF(M505="","",M505/SUMIF(#REF!,"TOTAL",M:M)),"")</f>
        <v/>
      </c>
    </row>
    <row r="506" spans="1:14" s="164" customFormat="1" ht="15" x14ac:dyDescent="0.2">
      <c r="A506" s="165"/>
      <c r="B506" s="171" t="e">
        <f>IF(#REF!=#REF!,M506,"")</f>
        <v>#REF!</v>
      </c>
      <c r="C506" s="167" t="e">
        <f>IF(#REF!="","",COUNTIF(#REF!,#REF!))</f>
        <v>#REF!</v>
      </c>
      <c r="D506" s="167" t="e">
        <f>IF(#REF!="","",IF(#REF!=#REF!,"",IF(OR(#REF!=#REF!,#REF!=#REF!,#REF!=#REF!),COUNTIFS(ORÇAMENTO!C$8:$C506,ORÇAMENTO!C506,ORÇAMENTO!#REF!,#REF!),COUNTIFS(ORÇAMENTO!$C$8:$C506,ORÇAMENTO!C506,ORÇAMENTO!#REF!,#REF!))))</f>
        <v>#REF!</v>
      </c>
      <c r="E506" s="176" t="s">
        <v>1394</v>
      </c>
      <c r="F506" s="177" t="s">
        <v>859</v>
      </c>
      <c r="G506" s="178" t="s">
        <v>15</v>
      </c>
      <c r="H506" s="178" t="s">
        <v>860</v>
      </c>
      <c r="I506" s="179" t="s">
        <v>19</v>
      </c>
      <c r="J506" s="177">
        <v>1</v>
      </c>
      <c r="K506" s="180"/>
      <c r="L506" s="202"/>
      <c r="M506" s="180"/>
      <c r="N506" s="23" t="str">
        <f>IFERROR(IF(M506="","",M506/SUMIF(#REF!,"TOTAL",M:M)),"")</f>
        <v/>
      </c>
    </row>
    <row r="507" spans="1:14" s="164" customFormat="1" ht="15" x14ac:dyDescent="0.2">
      <c r="A507" s="165"/>
      <c r="B507" s="171" t="e">
        <f>IF(#REF!=#REF!,M507,"")</f>
        <v>#REF!</v>
      </c>
      <c r="C507" s="167" t="e">
        <f>IF(#REF!="","",COUNTIF(#REF!,#REF!))</f>
        <v>#REF!</v>
      </c>
      <c r="D507" s="167" t="e">
        <f>IF(#REF!="","",IF(#REF!=#REF!,"",IF(OR(#REF!=#REF!,#REF!=#REF!,#REF!=#REF!),COUNTIFS(ORÇAMENTO!C$8:$C507,ORÇAMENTO!C507,ORÇAMENTO!#REF!,#REF!),COUNTIFS(ORÇAMENTO!$C$8:$C507,ORÇAMENTO!C507,ORÇAMENTO!#REF!,#REF!))))</f>
        <v>#REF!</v>
      </c>
      <c r="E507" s="176" t="s">
        <v>1395</v>
      </c>
      <c r="F507" s="177" t="s">
        <v>1684</v>
      </c>
      <c r="G507" s="178" t="s">
        <v>17</v>
      </c>
      <c r="H507" s="178" t="s">
        <v>861</v>
      </c>
      <c r="I507" s="179" t="s">
        <v>19</v>
      </c>
      <c r="J507" s="177">
        <v>1</v>
      </c>
      <c r="K507" s="180"/>
      <c r="L507" s="202"/>
      <c r="M507" s="180"/>
      <c r="N507" s="23" t="str">
        <f>IFERROR(IF(M507="","",M507/SUMIF(#REF!,"TOTAL",M:M)),"")</f>
        <v/>
      </c>
    </row>
    <row r="508" spans="1:14" s="164" customFormat="1" ht="15" x14ac:dyDescent="0.2">
      <c r="A508" s="165"/>
      <c r="B508" s="171" t="e">
        <f>IF(#REF!=#REF!,M508,"")</f>
        <v>#REF!</v>
      </c>
      <c r="C508" s="167" t="e">
        <f>IF(#REF!="","",COUNTIF(#REF!,#REF!))</f>
        <v>#REF!</v>
      </c>
      <c r="D508" s="167" t="e">
        <f>IF(#REF!="","",IF(#REF!=#REF!,"",IF(OR(#REF!=#REF!,#REF!=#REF!,#REF!=#REF!),COUNTIFS(ORÇAMENTO!C$8:$C508,ORÇAMENTO!C508,ORÇAMENTO!#REF!,#REF!),COUNTIFS(ORÇAMENTO!$C$8:$C508,ORÇAMENTO!C508,ORÇAMENTO!#REF!,#REF!))))</f>
        <v>#REF!</v>
      </c>
      <c r="E508" s="176" t="s">
        <v>1396</v>
      </c>
      <c r="F508" s="177" t="s">
        <v>1685</v>
      </c>
      <c r="G508" s="178" t="s">
        <v>17</v>
      </c>
      <c r="H508" s="178" t="s">
        <v>862</v>
      </c>
      <c r="I508" s="179" t="s">
        <v>19</v>
      </c>
      <c r="J508" s="177">
        <v>1</v>
      </c>
      <c r="K508" s="180"/>
      <c r="L508" s="202"/>
      <c r="M508" s="180"/>
      <c r="N508" s="23" t="str">
        <f>IFERROR(IF(M508="","",M508/SUMIF(#REF!,"TOTAL",M:M)),"")</f>
        <v/>
      </c>
    </row>
    <row r="509" spans="1:14" s="164" customFormat="1" ht="15" x14ac:dyDescent="0.2">
      <c r="A509" s="165"/>
      <c r="B509" s="171" t="e">
        <f>IF(#REF!=#REF!,M509,"")</f>
        <v>#REF!</v>
      </c>
      <c r="C509" s="167" t="e">
        <f>IF(#REF!="","",COUNTIF(#REF!,#REF!))</f>
        <v>#REF!</v>
      </c>
      <c r="D509" s="167" t="e">
        <f>IF(#REF!="","",IF(#REF!=#REF!,"",IF(OR(#REF!=#REF!,#REF!=#REF!,#REF!=#REF!),COUNTIFS(ORÇAMENTO!C$8:$C509,ORÇAMENTO!C509,ORÇAMENTO!#REF!,#REF!),COUNTIFS(ORÇAMENTO!$C$8:$C509,ORÇAMENTO!C509,ORÇAMENTO!#REF!,#REF!))))</f>
        <v>#REF!</v>
      </c>
      <c r="E509" s="176" t="s">
        <v>1397</v>
      </c>
      <c r="F509" s="177" t="s">
        <v>1686</v>
      </c>
      <c r="G509" s="178" t="s">
        <v>17</v>
      </c>
      <c r="H509" s="178" t="s">
        <v>863</v>
      </c>
      <c r="I509" s="179" t="s">
        <v>19</v>
      </c>
      <c r="J509" s="177">
        <v>3</v>
      </c>
      <c r="K509" s="180"/>
      <c r="L509" s="202"/>
      <c r="M509" s="180"/>
      <c r="N509" s="23" t="str">
        <f>IFERROR(IF(M509="","",M509/SUMIF(#REF!,"TOTAL",M:M)),"")</f>
        <v/>
      </c>
    </row>
    <row r="510" spans="1:14" s="164" customFormat="1" ht="15" x14ac:dyDescent="0.2">
      <c r="A510" s="165"/>
      <c r="B510" s="171" t="e">
        <f>IF(#REF!=#REF!,M510,"")</f>
        <v>#REF!</v>
      </c>
      <c r="C510" s="167" t="e">
        <f>IF(#REF!="","",COUNTIF(#REF!,#REF!))</f>
        <v>#REF!</v>
      </c>
      <c r="D510" s="167" t="e">
        <f>IF(#REF!="","",IF(#REF!=#REF!,"",IF(OR(#REF!=#REF!,#REF!=#REF!,#REF!=#REF!),COUNTIFS(ORÇAMENTO!C$8:$C510,ORÇAMENTO!C510,ORÇAMENTO!#REF!,#REF!),COUNTIFS(ORÇAMENTO!$C$8:$C510,ORÇAMENTO!C510,ORÇAMENTO!#REF!,#REF!))))</f>
        <v>#REF!</v>
      </c>
      <c r="E510" s="176" t="s">
        <v>1398</v>
      </c>
      <c r="F510" s="177" t="s">
        <v>864</v>
      </c>
      <c r="G510" s="178" t="s">
        <v>93</v>
      </c>
      <c r="H510" s="178" t="s">
        <v>865</v>
      </c>
      <c r="I510" s="179" t="s">
        <v>19</v>
      </c>
      <c r="J510" s="177">
        <v>1</v>
      </c>
      <c r="K510" s="180"/>
      <c r="L510" s="202"/>
      <c r="M510" s="180"/>
      <c r="N510" s="23" t="str">
        <f>IFERROR(IF(M510="","",M510/SUMIF(#REF!,"TOTAL",M:M)),"")</f>
        <v/>
      </c>
    </row>
    <row r="511" spans="1:14" s="164" customFormat="1" ht="15" customHeight="1" x14ac:dyDescent="0.2">
      <c r="A511" s="183"/>
      <c r="B511" s="171" t="e">
        <f>IF(#REF!=#REF!,M511,"")</f>
        <v>#REF!</v>
      </c>
      <c r="C511" s="167" t="e">
        <f>IF(#REF!="","",COUNTIF(#REF!,#REF!))</f>
        <v>#REF!</v>
      </c>
      <c r="D511" s="167" t="e">
        <f>IF(#REF!="","",IF(#REF!=#REF!,"",IF(OR(#REF!=#REF!,#REF!=#REF!,#REF!=#REF!),COUNTIFS(ORÇAMENTO!C$8:$C511,ORÇAMENTO!C511,ORÇAMENTO!#REF!,#REF!),COUNTIFS(ORÇAMENTO!$C$8:$C511,ORÇAMENTO!C511,ORÇAMENTO!#REF!,#REF!))))</f>
        <v>#REF!</v>
      </c>
      <c r="E511" s="176" t="s">
        <v>1399</v>
      </c>
      <c r="F511" s="177" t="s">
        <v>866</v>
      </c>
      <c r="G511" s="178" t="s">
        <v>93</v>
      </c>
      <c r="H511" s="178" t="s">
        <v>867</v>
      </c>
      <c r="I511" s="179" t="s">
        <v>19</v>
      </c>
      <c r="J511" s="177">
        <v>1</v>
      </c>
      <c r="K511" s="180"/>
      <c r="L511" s="202"/>
      <c r="M511" s="180"/>
      <c r="N511" s="23" t="str">
        <f>IFERROR(IF(M511="","",M511/SUMIF(#REF!,"TOTAL",M:M)),"")</f>
        <v/>
      </c>
    </row>
    <row r="512" spans="1:14" s="164" customFormat="1" ht="45" x14ac:dyDescent="0.2">
      <c r="A512" s="165"/>
      <c r="B512" s="171" t="e">
        <f>IF(#REF!=#REF!,M512,"")</f>
        <v>#REF!</v>
      </c>
      <c r="C512" s="167" t="e">
        <f>IF(#REF!="","",COUNTIF(#REF!,#REF!))</f>
        <v>#REF!</v>
      </c>
      <c r="D512" s="167" t="e">
        <f>IF(#REF!="","",IF(#REF!=#REF!,"",IF(OR(#REF!=#REF!,#REF!=#REF!,#REF!=#REF!),COUNTIFS(ORÇAMENTO!C$8:$C512,ORÇAMENTO!C512,ORÇAMENTO!#REF!,#REF!),COUNTIFS(ORÇAMENTO!$C$8:$C512,ORÇAMENTO!C512,ORÇAMENTO!#REF!,#REF!))))</f>
        <v>#REF!</v>
      </c>
      <c r="E512" s="176" t="s">
        <v>1400</v>
      </c>
      <c r="F512" s="260" t="s">
        <v>1750</v>
      </c>
      <c r="G512" s="259" t="s">
        <v>15</v>
      </c>
      <c r="H512" s="178" t="s">
        <v>1749</v>
      </c>
      <c r="I512" s="179" t="s">
        <v>19</v>
      </c>
      <c r="J512" s="177">
        <v>2</v>
      </c>
      <c r="K512" s="180"/>
      <c r="L512" s="202"/>
      <c r="M512" s="180"/>
      <c r="N512" s="23" t="str">
        <f>IFERROR(IF(M512="","",M512/SUMIF(#REF!,"TOTAL",M:M)),"")</f>
        <v/>
      </c>
    </row>
    <row r="513" spans="1:14" s="229" customFormat="1" ht="45" x14ac:dyDescent="0.2">
      <c r="B513" s="171" t="e">
        <f>IF(#REF!=#REF!,M513,"")</f>
        <v>#REF!</v>
      </c>
      <c r="C513" s="167" t="e">
        <f>IF(#REF!="","",COUNTIF(#REF!,#REF!))</f>
        <v>#REF!</v>
      </c>
      <c r="D513" s="167" t="e">
        <f>IF(#REF!="","",IF(#REF!=#REF!,"",IF(OR(#REF!=#REF!,#REF!=#REF!,#REF!=#REF!),COUNTIFS(ORÇAMENTO!C$8:$C513,ORÇAMENTO!C513,ORÇAMENTO!#REF!,#REF!),COUNTIFS(ORÇAMENTO!$C$8:$C513,ORÇAMENTO!C513,ORÇAMENTO!#REF!,#REF!))))</f>
        <v>#REF!</v>
      </c>
      <c r="E513" s="176" t="s">
        <v>1401</v>
      </c>
      <c r="F513" s="260" t="s">
        <v>1751</v>
      </c>
      <c r="G513" s="259" t="s">
        <v>15</v>
      </c>
      <c r="H513" s="178" t="s">
        <v>1752</v>
      </c>
      <c r="I513" s="179" t="s">
        <v>19</v>
      </c>
      <c r="J513" s="177">
        <v>1</v>
      </c>
      <c r="K513" s="180"/>
      <c r="L513" s="202"/>
      <c r="M513" s="180"/>
      <c r="N513" s="23" t="str">
        <f>IFERROR(IF(M513="","",M513/SUMIF(#REF!,"TOTAL",M:M)),"")</f>
        <v/>
      </c>
    </row>
    <row r="514" spans="1:14" s="229" customFormat="1" ht="30.75" customHeight="1" x14ac:dyDescent="0.2">
      <c r="B514" s="171" t="e">
        <f>IF(#REF!=#REF!,M514,"")</f>
        <v>#REF!</v>
      </c>
      <c r="C514" s="167" t="e">
        <f>IF(#REF!="","",COUNTIF(#REF!,#REF!))</f>
        <v>#REF!</v>
      </c>
      <c r="D514" s="167" t="e">
        <f>IF(#REF!="","",IF(#REF!=#REF!,"",IF(OR(#REF!=#REF!,#REF!=#REF!,#REF!=#REF!),COUNTIFS(ORÇAMENTO!C$8:$C514,ORÇAMENTO!C514,ORÇAMENTO!#REF!,#REF!),COUNTIFS(ORÇAMENTO!$C$8:$C514,ORÇAMENTO!C514,ORÇAMENTO!#REF!,#REF!))))</f>
        <v>#REF!</v>
      </c>
      <c r="E514" s="176" t="s">
        <v>1402</v>
      </c>
      <c r="F514" s="260">
        <v>11377</v>
      </c>
      <c r="G514" s="259" t="s">
        <v>15</v>
      </c>
      <c r="H514" s="178" t="s">
        <v>1755</v>
      </c>
      <c r="I514" s="179" t="s">
        <v>19</v>
      </c>
      <c r="J514" s="177">
        <v>1</v>
      </c>
      <c r="K514" s="180"/>
      <c r="L514" s="202"/>
      <c r="M514" s="180"/>
      <c r="N514" s="23" t="str">
        <f>IFERROR(IF(M514="","",M514/SUMIF(#REF!,"TOTAL",M:M)),"")</f>
        <v/>
      </c>
    </row>
    <row r="515" spans="1:14" s="229" customFormat="1" ht="30.75" customHeight="1" x14ac:dyDescent="0.2">
      <c r="B515" s="171" t="e">
        <f>IF(#REF!=#REF!,M515,"")</f>
        <v>#REF!</v>
      </c>
      <c r="C515" s="167" t="e">
        <f>IF(#REF!="","",COUNTIF(#REF!,#REF!))</f>
        <v>#REF!</v>
      </c>
      <c r="D515" s="167" t="e">
        <f>IF(#REF!="","",IF(#REF!=#REF!,"",IF(OR(#REF!=#REF!,#REF!=#REF!,#REF!=#REF!),COUNTIFS(ORÇAMENTO!C$8:$C515,ORÇAMENTO!C515,ORÇAMENTO!#REF!,#REF!),COUNTIFS(ORÇAMENTO!$C$8:$C515,ORÇAMENTO!C515,ORÇAMENTO!#REF!,#REF!))))</f>
        <v>#REF!</v>
      </c>
      <c r="E515" s="176" t="s">
        <v>1403</v>
      </c>
      <c r="F515" s="260">
        <v>11378</v>
      </c>
      <c r="G515" s="259" t="s">
        <v>15</v>
      </c>
      <c r="H515" s="178" t="s">
        <v>1756</v>
      </c>
      <c r="I515" s="179" t="s">
        <v>19</v>
      </c>
      <c r="J515" s="177">
        <v>6</v>
      </c>
      <c r="K515" s="180"/>
      <c r="L515" s="202"/>
      <c r="M515" s="180"/>
      <c r="N515" s="23" t="str">
        <f>IFERROR(IF(M515="","",M515/SUMIF(#REF!,"TOTAL",M:M)),"")</f>
        <v/>
      </c>
    </row>
    <row r="516" spans="1:14" s="229" customFormat="1" ht="30.75" customHeight="1" x14ac:dyDescent="0.2">
      <c r="B516" s="171" t="e">
        <f>IF(#REF!=#REF!,M516,"")</f>
        <v>#REF!</v>
      </c>
      <c r="C516" s="167" t="e">
        <f>IF(#REF!="","",COUNTIF(#REF!,#REF!))</f>
        <v>#REF!</v>
      </c>
      <c r="D516" s="167" t="e">
        <f>IF(#REF!="","",IF(#REF!=#REF!,"",IF(OR(#REF!=#REF!,#REF!=#REF!,#REF!=#REF!),COUNTIFS(ORÇAMENTO!C$8:$C516,ORÇAMENTO!C516,ORÇAMENTO!#REF!,#REF!),COUNTIFS(ORÇAMENTO!$C$8:$C516,ORÇAMENTO!C516,ORÇAMENTO!#REF!,#REF!))))</f>
        <v>#REF!</v>
      </c>
      <c r="E516" s="176" t="s">
        <v>1404</v>
      </c>
      <c r="F516" s="260" t="s">
        <v>1759</v>
      </c>
      <c r="G516" s="259" t="s">
        <v>15</v>
      </c>
      <c r="H516" s="178" t="s">
        <v>1758</v>
      </c>
      <c r="I516" s="179" t="s">
        <v>19</v>
      </c>
      <c r="J516" s="177">
        <v>1</v>
      </c>
      <c r="K516" s="180"/>
      <c r="L516" s="202"/>
      <c r="M516" s="180"/>
      <c r="N516" s="23" t="str">
        <f>IFERROR(IF(M516="","",M516/SUMIF(#REF!,"TOTAL",M:M)),"")</f>
        <v/>
      </c>
    </row>
    <row r="517" spans="1:14" s="164" customFormat="1" ht="30" x14ac:dyDescent="0.2">
      <c r="A517" s="165"/>
      <c r="B517" s="171" t="e">
        <f>IF(#REF!=#REF!,M517,"")</f>
        <v>#REF!</v>
      </c>
      <c r="C517" s="167" t="e">
        <f>IF(#REF!="","",COUNTIF(#REF!,#REF!))</f>
        <v>#REF!</v>
      </c>
      <c r="D517" s="167" t="e">
        <f>IF(#REF!="","",IF(#REF!=#REF!,"",IF(OR(#REF!=#REF!,#REF!=#REF!,#REF!=#REF!),COUNTIFS(ORÇAMENTO!C$8:$C517,ORÇAMENTO!C517,ORÇAMENTO!#REF!,#REF!),COUNTIFS(ORÇAMENTO!$C$8:$C517,ORÇAMENTO!C517,ORÇAMENTO!#REF!,#REF!))))</f>
        <v>#REF!</v>
      </c>
      <c r="E517" s="176" t="s">
        <v>1405</v>
      </c>
      <c r="F517" s="177" t="s">
        <v>868</v>
      </c>
      <c r="G517" s="178" t="s">
        <v>15</v>
      </c>
      <c r="H517" s="178" t="s">
        <v>869</v>
      </c>
      <c r="I517" s="179" t="s">
        <v>19</v>
      </c>
      <c r="J517" s="177">
        <v>1</v>
      </c>
      <c r="K517" s="180"/>
      <c r="L517" s="202"/>
      <c r="M517" s="180"/>
      <c r="N517" s="23" t="str">
        <f>IFERROR(IF(M517="","",M517/SUMIF(#REF!,"TOTAL",M:M)),"")</f>
        <v/>
      </c>
    </row>
    <row r="518" spans="1:14" s="164" customFormat="1" ht="15" x14ac:dyDescent="0.2">
      <c r="A518" s="165"/>
      <c r="B518" s="171" t="e">
        <f>IF(#REF!=#REF!,M518,"")</f>
        <v>#REF!</v>
      </c>
      <c r="C518" s="167" t="e">
        <f>IF(#REF!="","",COUNTIF(#REF!,#REF!))</f>
        <v>#REF!</v>
      </c>
      <c r="D518" s="167" t="e">
        <f>IF(#REF!="","",IF(#REF!=#REF!,"",IF(OR(#REF!=#REF!,#REF!=#REF!,#REF!=#REF!),COUNTIFS(ORÇAMENTO!C$8:$C518,ORÇAMENTO!C518,ORÇAMENTO!#REF!,#REF!),COUNTIFS(ORÇAMENTO!$C$8:$C518,ORÇAMENTO!C518,ORÇAMENTO!#REF!,#REF!))))</f>
        <v>#REF!</v>
      </c>
      <c r="E518" s="176" t="s">
        <v>1406</v>
      </c>
      <c r="F518" s="177" t="s">
        <v>870</v>
      </c>
      <c r="G518" s="178" t="s">
        <v>15</v>
      </c>
      <c r="H518" s="178" t="s">
        <v>871</v>
      </c>
      <c r="I518" s="179" t="s">
        <v>19</v>
      </c>
      <c r="J518" s="177">
        <v>2</v>
      </c>
      <c r="K518" s="180"/>
      <c r="L518" s="202"/>
      <c r="M518" s="180"/>
      <c r="N518" s="23" t="str">
        <f>IFERROR(IF(M518="","",M518/SUMIF(#REF!,"TOTAL",M:M)),"")</f>
        <v/>
      </c>
    </row>
    <row r="519" spans="1:14" s="164" customFormat="1" ht="15" x14ac:dyDescent="0.2">
      <c r="A519" s="165"/>
      <c r="B519" s="171" t="e">
        <f>IF(#REF!=#REF!,M519,"")</f>
        <v>#REF!</v>
      </c>
      <c r="C519" s="167" t="e">
        <f>IF(#REF!="","",COUNTIF(#REF!,#REF!))</f>
        <v>#REF!</v>
      </c>
      <c r="D519" s="167" t="e">
        <f>IF(#REF!="","",IF(#REF!=#REF!,"",IF(OR(#REF!=#REF!,#REF!=#REF!,#REF!=#REF!),COUNTIFS(ORÇAMENTO!C$8:$C519,ORÇAMENTO!C519,ORÇAMENTO!#REF!,#REF!),COUNTIFS(ORÇAMENTO!$C$8:$C519,ORÇAMENTO!C519,ORÇAMENTO!#REF!,#REF!))))</f>
        <v>#REF!</v>
      </c>
      <c r="E519" s="176" t="s">
        <v>1407</v>
      </c>
      <c r="F519" s="177" t="s">
        <v>872</v>
      </c>
      <c r="G519" s="178" t="s">
        <v>15</v>
      </c>
      <c r="H519" s="178" t="s">
        <v>873</v>
      </c>
      <c r="I519" s="179" t="s">
        <v>19</v>
      </c>
      <c r="J519" s="177">
        <v>2</v>
      </c>
      <c r="K519" s="180"/>
      <c r="L519" s="202"/>
      <c r="M519" s="180"/>
      <c r="N519" s="23" t="str">
        <f>IFERROR(IF(M519="","",M519/SUMIF(#REF!,"TOTAL",M:M)),"")</f>
        <v/>
      </c>
    </row>
    <row r="520" spans="1:14" s="164" customFormat="1" ht="30" x14ac:dyDescent="0.2">
      <c r="A520" s="165"/>
      <c r="B520" s="171" t="e">
        <f>IF(#REF!=#REF!,M520,"")</f>
        <v>#REF!</v>
      </c>
      <c r="C520" s="167" t="e">
        <f>IF(#REF!="","",COUNTIF(#REF!,#REF!))</f>
        <v>#REF!</v>
      </c>
      <c r="D520" s="167" t="e">
        <f>IF(#REF!="","",IF(#REF!=#REF!,"",IF(OR(#REF!=#REF!,#REF!=#REF!,#REF!=#REF!),COUNTIFS(ORÇAMENTO!C$8:$C520,ORÇAMENTO!C520,ORÇAMENTO!#REF!,#REF!),COUNTIFS(ORÇAMENTO!$C$8:$C520,ORÇAMENTO!C520,ORÇAMENTO!#REF!,#REF!))))</f>
        <v>#REF!</v>
      </c>
      <c r="E520" s="176" t="s">
        <v>1408</v>
      </c>
      <c r="F520" s="177" t="s">
        <v>398</v>
      </c>
      <c r="G520" s="178" t="s">
        <v>15</v>
      </c>
      <c r="H520" s="178" t="s">
        <v>399</v>
      </c>
      <c r="I520" s="179" t="s">
        <v>19</v>
      </c>
      <c r="J520" s="177">
        <v>94</v>
      </c>
      <c r="K520" s="180"/>
      <c r="L520" s="202"/>
      <c r="M520" s="180"/>
      <c r="N520" s="23" t="str">
        <f>IFERROR(IF(M520="","",M520/SUMIF(#REF!,"TOTAL",M:M)),"")</f>
        <v/>
      </c>
    </row>
    <row r="521" spans="1:14" s="164" customFormat="1" ht="27.75" customHeight="1" x14ac:dyDescent="0.2">
      <c r="A521" s="165"/>
      <c r="B521" s="171" t="e">
        <f>IF(#REF!=#REF!,M521,"")</f>
        <v>#REF!</v>
      </c>
      <c r="C521" s="167" t="e">
        <f>IF(#REF!="","",COUNTIF(#REF!,#REF!))</f>
        <v>#REF!</v>
      </c>
      <c r="D521" s="167" t="e">
        <f>IF(#REF!="","",IF(#REF!=#REF!,"",IF(OR(#REF!=#REF!,#REF!=#REF!,#REF!=#REF!),COUNTIFS(ORÇAMENTO!C$8:$C521,ORÇAMENTO!C521,ORÇAMENTO!#REF!,#REF!),COUNTIFS(ORÇAMENTO!$C$8:$C521,ORÇAMENTO!C521,ORÇAMENTO!#REF!,#REF!))))</f>
        <v>#REF!</v>
      </c>
      <c r="E521" s="176" t="s">
        <v>1409</v>
      </c>
      <c r="F521" s="177" t="s">
        <v>400</v>
      </c>
      <c r="G521" s="178" t="s">
        <v>15</v>
      </c>
      <c r="H521" s="178" t="s">
        <v>401</v>
      </c>
      <c r="I521" s="179" t="s">
        <v>19</v>
      </c>
      <c r="J521" s="177">
        <v>2</v>
      </c>
      <c r="K521" s="180"/>
      <c r="L521" s="202"/>
      <c r="M521" s="180"/>
      <c r="N521" s="23" t="str">
        <f>IFERROR(IF(M521="","",M521/SUMIF(#REF!,"TOTAL",M:M)),"")</f>
        <v/>
      </c>
    </row>
    <row r="522" spans="1:14" s="164" customFormat="1" ht="30" x14ac:dyDescent="0.2">
      <c r="A522" s="165"/>
      <c r="B522" s="171" t="e">
        <f>IF(#REF!=#REF!,M522,"")</f>
        <v>#REF!</v>
      </c>
      <c r="C522" s="167" t="e">
        <f>IF(#REF!="","",COUNTIF(#REF!,#REF!))</f>
        <v>#REF!</v>
      </c>
      <c r="D522" s="167" t="e">
        <f>IF(#REF!="","",IF(#REF!=#REF!,"",IF(OR(#REF!=#REF!,#REF!=#REF!,#REF!=#REF!),COUNTIFS(ORÇAMENTO!C$8:$C522,ORÇAMENTO!C522,ORÇAMENTO!#REF!,#REF!),COUNTIFS(ORÇAMENTO!$C$8:$C522,ORÇAMENTO!C522,ORÇAMENTO!#REF!,#REF!))))</f>
        <v>#REF!</v>
      </c>
      <c r="E522" s="176" t="s">
        <v>1410</v>
      </c>
      <c r="F522" s="177" t="s">
        <v>402</v>
      </c>
      <c r="G522" s="178" t="s">
        <v>15</v>
      </c>
      <c r="H522" s="178" t="s">
        <v>403</v>
      </c>
      <c r="I522" s="179" t="s">
        <v>19</v>
      </c>
      <c r="J522" s="177">
        <v>3</v>
      </c>
      <c r="K522" s="180"/>
      <c r="L522" s="202"/>
      <c r="M522" s="180"/>
      <c r="N522" s="23" t="str">
        <f>IFERROR(IF(M522="","",M522/SUMIF(#REF!,"TOTAL",M:M)),"")</f>
        <v/>
      </c>
    </row>
    <row r="523" spans="1:14" s="164" customFormat="1" ht="15" x14ac:dyDescent="0.2">
      <c r="A523" s="165"/>
      <c r="B523" s="171" t="e">
        <f>IF(#REF!=#REF!,M523,"")</f>
        <v>#REF!</v>
      </c>
      <c r="C523" s="167" t="e">
        <f>IF(#REF!="","",COUNTIF(#REF!,#REF!))</f>
        <v>#REF!</v>
      </c>
      <c r="D523" s="167" t="e">
        <f>IF(#REF!="","",IF(#REF!=#REF!,"",IF(OR(#REF!=#REF!,#REF!=#REF!,#REF!=#REF!),COUNTIFS(ORÇAMENTO!C$8:$C523,ORÇAMENTO!C523,ORÇAMENTO!#REF!,#REF!),COUNTIFS(ORÇAMENTO!$C$8:$C523,ORÇAMENTO!C523,ORÇAMENTO!#REF!,#REF!))))</f>
        <v>#REF!</v>
      </c>
      <c r="E523" s="176" t="s">
        <v>1753</v>
      </c>
      <c r="F523" s="177" t="s">
        <v>1686</v>
      </c>
      <c r="G523" s="178" t="s">
        <v>17</v>
      </c>
      <c r="H523" s="178" t="s">
        <v>699</v>
      </c>
      <c r="I523" s="179" t="s">
        <v>19</v>
      </c>
      <c r="J523" s="177">
        <v>16</v>
      </c>
      <c r="K523" s="180"/>
      <c r="L523" s="202"/>
      <c r="M523" s="180"/>
      <c r="N523" s="23" t="str">
        <f>IFERROR(IF(M523="","",M523/SUMIF(#REF!,"TOTAL",M:M)),"")</f>
        <v/>
      </c>
    </row>
    <row r="524" spans="1:14" s="164" customFormat="1" ht="15" x14ac:dyDescent="0.2">
      <c r="A524" s="165"/>
      <c r="B524" s="171" t="e">
        <f>IF(#REF!=#REF!,M524,"")</f>
        <v>#REF!</v>
      </c>
      <c r="C524" s="167" t="e">
        <f>IF(#REF!="","",COUNTIF(#REF!,#REF!))</f>
        <v>#REF!</v>
      </c>
      <c r="D524" s="167" t="e">
        <f>IF(#REF!="","",IF(#REF!=#REF!,"",IF(OR(#REF!=#REF!,#REF!=#REF!,#REF!=#REF!),COUNTIFS(ORÇAMENTO!C$8:$C524,ORÇAMENTO!C524,ORÇAMENTO!#REF!,#REF!),COUNTIFS(ORÇAMENTO!$C$8:$C524,ORÇAMENTO!C524,ORÇAMENTO!#REF!,#REF!))))</f>
        <v>#REF!</v>
      </c>
      <c r="E524" s="176" t="s">
        <v>1754</v>
      </c>
      <c r="F524" s="177" t="s">
        <v>1687</v>
      </c>
      <c r="G524" s="178" t="s">
        <v>17</v>
      </c>
      <c r="H524" s="178" t="s">
        <v>700</v>
      </c>
      <c r="I524" s="179" t="s">
        <v>19</v>
      </c>
      <c r="J524" s="177">
        <v>19</v>
      </c>
      <c r="K524" s="180"/>
      <c r="L524" s="202"/>
      <c r="M524" s="180"/>
      <c r="N524" s="23" t="str">
        <f>IFERROR(IF(M524="","",M524/SUMIF(#REF!,"TOTAL",M:M)),"")</f>
        <v/>
      </c>
    </row>
    <row r="525" spans="1:14" s="164" customFormat="1" ht="30" x14ac:dyDescent="0.2">
      <c r="A525" s="165"/>
      <c r="B525" s="171" t="e">
        <f>IF(#REF!=#REF!,M525,"")</f>
        <v>#REF!</v>
      </c>
      <c r="C525" s="167" t="e">
        <f>IF(#REF!="","",COUNTIF(#REF!,#REF!))</f>
        <v>#REF!</v>
      </c>
      <c r="D525" s="167" t="e">
        <f>IF(#REF!="","",IF(#REF!=#REF!,"",IF(OR(#REF!=#REF!,#REF!=#REF!,#REF!=#REF!),COUNTIFS(ORÇAMENTO!C$8:$C525,ORÇAMENTO!C525,ORÇAMENTO!#REF!,#REF!),COUNTIFS(ORÇAMENTO!$C$8:$C525,ORÇAMENTO!C525,ORÇAMENTO!#REF!,#REF!))))</f>
        <v>#REF!</v>
      </c>
      <c r="E525" s="176" t="s">
        <v>1757</v>
      </c>
      <c r="F525" s="177" t="s">
        <v>701</v>
      </c>
      <c r="G525" s="178" t="s">
        <v>15</v>
      </c>
      <c r="H525" s="178" t="s">
        <v>702</v>
      </c>
      <c r="I525" s="179" t="s">
        <v>19</v>
      </c>
      <c r="J525" s="177">
        <v>2</v>
      </c>
      <c r="K525" s="180"/>
      <c r="L525" s="202"/>
      <c r="M525" s="180"/>
      <c r="N525" s="23" t="str">
        <f>IFERROR(IF(M525="","",M525/SUMIF(#REF!,"TOTAL",M:M)),"")</f>
        <v/>
      </c>
    </row>
    <row r="526" spans="1:14" s="164" customFormat="1" ht="30" x14ac:dyDescent="0.2">
      <c r="A526" s="165"/>
      <c r="B526" s="171" t="e">
        <f>IF(#REF!=#REF!,M526,"")</f>
        <v>#REF!</v>
      </c>
      <c r="C526" s="167" t="e">
        <f>IF(#REF!="","",COUNTIF(#REF!,#REF!))</f>
        <v>#REF!</v>
      </c>
      <c r="D526" s="167" t="e">
        <f>IF(#REF!="","",IF(#REF!=#REF!,"",IF(OR(#REF!=#REF!,#REF!=#REF!,#REF!=#REF!),COUNTIFS(ORÇAMENTO!C$8:$C526,ORÇAMENTO!C526,ORÇAMENTO!#REF!,#REF!),COUNTIFS(ORÇAMENTO!$C$8:$C526,ORÇAMENTO!C526,ORÇAMENTO!#REF!,#REF!))))</f>
        <v>#REF!</v>
      </c>
      <c r="E526" s="176" t="s">
        <v>1760</v>
      </c>
      <c r="F526" s="177" t="s">
        <v>703</v>
      </c>
      <c r="G526" s="178" t="s">
        <v>15</v>
      </c>
      <c r="H526" s="178" t="s">
        <v>704</v>
      </c>
      <c r="I526" s="179" t="s">
        <v>19</v>
      </c>
      <c r="J526" s="177">
        <v>1</v>
      </c>
      <c r="K526" s="180"/>
      <c r="L526" s="202"/>
      <c r="M526" s="180"/>
      <c r="N526" s="23" t="str">
        <f>IFERROR(IF(M526="","",M526/SUMIF(#REF!,"TOTAL",M:M)),"")</f>
        <v/>
      </c>
    </row>
    <row r="527" spans="1:14" s="160" customFormat="1" ht="15" x14ac:dyDescent="0.25">
      <c r="B527" s="227" t="e">
        <f>IF(#REF!=#REF!,M527,"")</f>
        <v>#REF!</v>
      </c>
      <c r="C527" s="228" t="e">
        <f>IF(#REF!="","",COUNTIF(#REF!,#REF!))</f>
        <v>#REF!</v>
      </c>
      <c r="D527" s="228" t="e">
        <f>IF(#REF!="","",IF(#REF!=#REF!,"",IF(OR(#REF!=#REF!,#REF!=#REF!,#REF!=#REF!),COUNTIFS(ORÇAMENTO!C$8:$C527,ORÇAMENTO!C527,ORÇAMENTO!#REF!,#REF!),COUNTIFS(ORÇAMENTO!$C$8:$C527,ORÇAMENTO!C527,ORÇAMENTO!#REF!,#REF!))))</f>
        <v>#REF!</v>
      </c>
      <c r="E527" s="194" t="s">
        <v>1599</v>
      </c>
      <c r="F527" s="195"/>
      <c r="G527" s="196"/>
      <c r="H527" s="196" t="s">
        <v>1601</v>
      </c>
      <c r="I527" s="201"/>
      <c r="J527" s="195"/>
      <c r="K527" s="197"/>
      <c r="L527" s="204"/>
      <c r="M527" s="197"/>
      <c r="N527" s="23" t="str">
        <f>IFERROR(IF(M527="","",M527/SUMIF(#REF!,"TOTAL",M:M)),"")</f>
        <v/>
      </c>
    </row>
    <row r="528" spans="1:14" s="216" customFormat="1" ht="30" x14ac:dyDescent="0.2">
      <c r="B528" s="171" t="e">
        <f>IF(#REF!=#REF!,M528,"")</f>
        <v>#REF!</v>
      </c>
      <c r="C528" s="167" t="e">
        <f>IF(#REF!="","",COUNTIF(#REF!,#REF!))</f>
        <v>#REF!</v>
      </c>
      <c r="D528" s="167" t="e">
        <f>IF(#REF!="","",IF(#REF!=#REF!,"",IF(OR(#REF!=#REF!,#REF!=#REF!,#REF!=#REF!),COUNTIFS(ORÇAMENTO!C$8:$C528,ORÇAMENTO!C528,ORÇAMENTO!#REF!,#REF!),COUNTIFS(ORÇAMENTO!$C$8:$C528,ORÇAMENTO!C528,ORÇAMENTO!#REF!,#REF!))))</f>
        <v>#REF!</v>
      </c>
      <c r="E528" s="176" t="s">
        <v>1600</v>
      </c>
      <c r="F528" s="177"/>
      <c r="G528" s="178" t="s">
        <v>15</v>
      </c>
      <c r="H528" s="178" t="s">
        <v>1602</v>
      </c>
      <c r="I528" s="179" t="s">
        <v>19</v>
      </c>
      <c r="J528" s="177">
        <v>1</v>
      </c>
      <c r="K528" s="180"/>
      <c r="L528" s="244"/>
      <c r="M528" s="180"/>
      <c r="N528" s="246" t="str">
        <f>IFERROR(IF(M528="","",M528/SUMIF(#REF!,"TOTAL",M:M)),"")</f>
        <v/>
      </c>
    </row>
    <row r="529" spans="1:14" s="160" customFormat="1" ht="24" customHeight="1" x14ac:dyDescent="0.25">
      <c r="B529" s="227" t="e">
        <f>IF(#REF!=#REF!,M529,"")</f>
        <v>#REF!</v>
      </c>
      <c r="C529" s="228" t="e">
        <f>IF(#REF!="","",COUNTIF(#REF!,#REF!))</f>
        <v>#REF!</v>
      </c>
      <c r="D529" s="228" t="e">
        <f>IF(#REF!="","",IF(#REF!=#REF!,"",IF(OR(#REF!=#REF!,#REF!=#REF!,#REF!=#REF!),COUNTIFS(ORÇAMENTO!C$8:$C529,ORÇAMENTO!C529,ORÇAMENTO!#REF!,#REF!),COUNTIFS(ORÇAMENTO!$C$8:$C529,ORÇAMENTO!C529,ORÇAMENTO!#REF!,#REF!))))</f>
        <v>#REF!</v>
      </c>
      <c r="E529" s="172" t="s">
        <v>442</v>
      </c>
      <c r="F529" s="28"/>
      <c r="G529" s="28"/>
      <c r="H529" s="28" t="s">
        <v>404</v>
      </c>
      <c r="I529" s="28"/>
      <c r="J529" s="29"/>
      <c r="K529" s="28"/>
      <c r="L529" s="28"/>
      <c r="M529" s="30"/>
      <c r="N529" s="205" t="str">
        <f>IFERROR(IF(M529="","",M529/SUMIF(#REF!,"TOTAL",M:M)),"")</f>
        <v/>
      </c>
    </row>
    <row r="530" spans="1:14" s="160" customFormat="1" ht="15" x14ac:dyDescent="0.25">
      <c r="B530" s="227" t="e">
        <f>IF(#REF!=#REF!,M530,"")</f>
        <v>#REF!</v>
      </c>
      <c r="C530" s="228" t="e">
        <f>IF(#REF!="","",COUNTIF(#REF!,#REF!))</f>
        <v>#REF!</v>
      </c>
      <c r="D530" s="228" t="e">
        <f>IF(#REF!="","",IF(#REF!=#REF!,"",IF(OR(#REF!=#REF!,#REF!=#REF!,#REF!=#REF!),COUNTIFS(ORÇAMENTO!C$8:$C530,ORÇAMENTO!C530,ORÇAMENTO!#REF!,#REF!),COUNTIFS(ORÇAMENTO!$C$8:$C530,ORÇAMENTO!C530,ORÇAMENTO!#REF!,#REF!))))</f>
        <v>#REF!</v>
      </c>
      <c r="E530" s="194" t="s">
        <v>1411</v>
      </c>
      <c r="F530" s="195"/>
      <c r="G530" s="196"/>
      <c r="H530" s="196" t="s">
        <v>874</v>
      </c>
      <c r="I530" s="201"/>
      <c r="J530" s="195"/>
      <c r="K530" s="197"/>
      <c r="L530" s="197"/>
      <c r="M530" s="197"/>
      <c r="N530" s="23" t="str">
        <f>IFERROR(IF(M530="","",M530/SUMIF(#REF!,"TOTAL",M:M)),"")</f>
        <v/>
      </c>
    </row>
    <row r="531" spans="1:14" s="164" customFormat="1" ht="15" x14ac:dyDescent="0.2">
      <c r="A531" s="165"/>
      <c r="B531" s="171" t="e">
        <f>IF(#REF!=#REF!,M531,"")</f>
        <v>#REF!</v>
      </c>
      <c r="C531" s="167" t="e">
        <f>IF(#REF!="","",COUNTIF(#REF!,#REF!))</f>
        <v>#REF!</v>
      </c>
      <c r="D531" s="167" t="e">
        <f>IF(#REF!="","",IF(#REF!=#REF!,"",IF(OR(#REF!=#REF!,#REF!=#REF!,#REF!=#REF!),COUNTIFS(ORÇAMENTO!C$8:$C531,ORÇAMENTO!C531,ORÇAMENTO!#REF!,#REF!),COUNTIFS(ORÇAMENTO!$C$8:$C531,ORÇAMENTO!C531,ORÇAMENTO!#REF!,#REF!))))</f>
        <v>#REF!</v>
      </c>
      <c r="E531" s="176" t="s">
        <v>1412</v>
      </c>
      <c r="F531" s="177" t="s">
        <v>1688</v>
      </c>
      <c r="G531" s="178" t="s">
        <v>17</v>
      </c>
      <c r="H531" s="178" t="s">
        <v>875</v>
      </c>
      <c r="I531" s="179" t="s">
        <v>19</v>
      </c>
      <c r="J531" s="177">
        <v>2</v>
      </c>
      <c r="K531" s="180"/>
      <c r="L531" s="202"/>
      <c r="M531" s="180"/>
      <c r="N531" s="23" t="str">
        <f>IFERROR(IF(M531="","",M531/SUMIF(#REF!,"TOTAL",M:M)),"")</f>
        <v/>
      </c>
    </row>
    <row r="532" spans="1:14" s="164" customFormat="1" ht="15" x14ac:dyDescent="0.2">
      <c r="A532" s="165"/>
      <c r="B532" s="171" t="e">
        <f>IF(#REF!=#REF!,M532,"")</f>
        <v>#REF!</v>
      </c>
      <c r="C532" s="167" t="e">
        <f>IF(#REF!="","",COUNTIF(#REF!,#REF!))</f>
        <v>#REF!</v>
      </c>
      <c r="D532" s="167" t="e">
        <f>IF(#REF!="","",IF(#REF!=#REF!,"",IF(OR(#REF!=#REF!,#REF!=#REF!,#REF!=#REF!),COUNTIFS(ORÇAMENTO!C$8:$C532,ORÇAMENTO!C532,ORÇAMENTO!#REF!,#REF!),COUNTIFS(ORÇAMENTO!$C$8:$C532,ORÇAMENTO!C532,ORÇAMENTO!#REF!,#REF!))))</f>
        <v>#REF!</v>
      </c>
      <c r="E532" s="176" t="s">
        <v>1413</v>
      </c>
      <c r="F532" s="177" t="s">
        <v>1689</v>
      </c>
      <c r="G532" s="178" t="s">
        <v>17</v>
      </c>
      <c r="H532" s="178" t="s">
        <v>876</v>
      </c>
      <c r="I532" s="179" t="s">
        <v>19</v>
      </c>
      <c r="J532" s="177">
        <v>1</v>
      </c>
      <c r="K532" s="180"/>
      <c r="L532" s="202"/>
      <c r="M532" s="180"/>
      <c r="N532" s="23" t="str">
        <f>IFERROR(IF(M532="","",M532/SUMIF(#REF!,"TOTAL",M:M)),"")</f>
        <v/>
      </c>
    </row>
    <row r="533" spans="1:14" s="164" customFormat="1" ht="15" x14ac:dyDescent="0.2">
      <c r="A533" s="165"/>
      <c r="B533" s="171" t="e">
        <f>IF(#REF!=#REF!,M533,"")</f>
        <v>#REF!</v>
      </c>
      <c r="C533" s="167" t="e">
        <f>IF(#REF!="","",COUNTIF(#REF!,#REF!))</f>
        <v>#REF!</v>
      </c>
      <c r="D533" s="167" t="e">
        <f>IF(#REF!="","",IF(#REF!=#REF!,"",IF(OR(#REF!=#REF!,#REF!=#REF!,#REF!=#REF!),COUNTIFS(ORÇAMENTO!C$8:$C533,ORÇAMENTO!C533,ORÇAMENTO!#REF!,#REF!),COUNTIFS(ORÇAMENTO!$C$8:$C533,ORÇAMENTO!C533,ORÇAMENTO!#REF!,#REF!))))</f>
        <v>#REF!</v>
      </c>
      <c r="E533" s="176" t="s">
        <v>1414</v>
      </c>
      <c r="F533" s="177" t="s">
        <v>1690</v>
      </c>
      <c r="G533" s="178" t="s">
        <v>17</v>
      </c>
      <c r="H533" s="178" t="s">
        <v>877</v>
      </c>
      <c r="I533" s="179" t="s">
        <v>19</v>
      </c>
      <c r="J533" s="177">
        <v>6</v>
      </c>
      <c r="K533" s="180"/>
      <c r="L533" s="202"/>
      <c r="M533" s="180"/>
      <c r="N533" s="23" t="str">
        <f>IFERROR(IF(M533="","",M533/SUMIF(#REF!,"TOTAL",M:M)),"")</f>
        <v/>
      </c>
    </row>
    <row r="534" spans="1:14" s="164" customFormat="1" ht="15" x14ac:dyDescent="0.2">
      <c r="A534" s="165"/>
      <c r="B534" s="171" t="e">
        <f>IF(#REF!=#REF!,M534,"")</f>
        <v>#REF!</v>
      </c>
      <c r="C534" s="167" t="e">
        <f>IF(#REF!="","",COUNTIF(#REF!,#REF!))</f>
        <v>#REF!</v>
      </c>
      <c r="D534" s="167" t="e">
        <f>IF(#REF!="","",IF(#REF!=#REF!,"",IF(OR(#REF!=#REF!,#REF!=#REF!,#REF!=#REF!),COUNTIFS(ORÇAMENTO!C$8:$C534,ORÇAMENTO!C534,ORÇAMENTO!#REF!,#REF!),COUNTIFS(ORÇAMENTO!$C$8:$C534,ORÇAMENTO!C534,ORÇAMENTO!#REF!,#REF!))))</f>
        <v>#REF!</v>
      </c>
      <c r="E534" s="176" t="s">
        <v>1415</v>
      </c>
      <c r="F534" s="177" t="s">
        <v>1691</v>
      </c>
      <c r="G534" s="178" t="s">
        <v>17</v>
      </c>
      <c r="H534" s="178" t="s">
        <v>878</v>
      </c>
      <c r="I534" s="179" t="s">
        <v>19</v>
      </c>
      <c r="J534" s="177">
        <v>2</v>
      </c>
      <c r="K534" s="180"/>
      <c r="L534" s="202"/>
      <c r="M534" s="180"/>
      <c r="N534" s="23" t="str">
        <f>IFERROR(IF(M534="","",M534/SUMIF(#REF!,"TOTAL",M:M)),"")</f>
        <v/>
      </c>
    </row>
    <row r="535" spans="1:14" s="164" customFormat="1" ht="15" x14ac:dyDescent="0.2">
      <c r="A535" s="165"/>
      <c r="B535" s="171" t="e">
        <f>IF(#REF!=#REF!,M535,"")</f>
        <v>#REF!</v>
      </c>
      <c r="C535" s="167" t="e">
        <f>IF(#REF!="","",COUNTIF(#REF!,#REF!))</f>
        <v>#REF!</v>
      </c>
      <c r="D535" s="167" t="e">
        <f>IF(#REF!="","",IF(#REF!=#REF!,"",IF(OR(#REF!=#REF!,#REF!=#REF!,#REF!=#REF!),COUNTIFS(ORÇAMENTO!C$8:$C535,ORÇAMENTO!C535,ORÇAMENTO!#REF!,#REF!),COUNTIFS(ORÇAMENTO!$C$8:$C535,ORÇAMENTO!C535,ORÇAMENTO!#REF!,#REF!))))</f>
        <v>#REF!</v>
      </c>
      <c r="E535" s="176" t="s">
        <v>1416</v>
      </c>
      <c r="F535" s="177" t="s">
        <v>1692</v>
      </c>
      <c r="G535" s="178" t="s">
        <v>17</v>
      </c>
      <c r="H535" s="178" t="s">
        <v>705</v>
      </c>
      <c r="I535" s="179" t="s">
        <v>19</v>
      </c>
      <c r="J535" s="177">
        <v>3</v>
      </c>
      <c r="K535" s="180"/>
      <c r="L535" s="202"/>
      <c r="M535" s="180"/>
      <c r="N535" s="23" t="str">
        <f>IFERROR(IF(M535="","",M535/SUMIF(#REF!,"TOTAL",M:M)),"")</f>
        <v/>
      </c>
    </row>
    <row r="536" spans="1:14" s="164" customFormat="1" ht="15" x14ac:dyDescent="0.2">
      <c r="A536" s="165"/>
      <c r="B536" s="171" t="e">
        <f>IF(#REF!=#REF!,M536,"")</f>
        <v>#REF!</v>
      </c>
      <c r="C536" s="167" t="e">
        <f>IF(#REF!="","",COUNTIF(#REF!,#REF!))</f>
        <v>#REF!</v>
      </c>
      <c r="D536" s="167" t="e">
        <f>IF(#REF!="","",IF(#REF!=#REF!,"",IF(OR(#REF!=#REF!,#REF!=#REF!,#REF!=#REF!),COUNTIFS(ORÇAMENTO!C$8:$C536,ORÇAMENTO!C536,ORÇAMENTO!#REF!,#REF!),COUNTIFS(ORÇAMENTO!$C$8:$C536,ORÇAMENTO!C536,ORÇAMENTO!#REF!,#REF!))))</f>
        <v>#REF!</v>
      </c>
      <c r="E536" s="176" t="s">
        <v>1417</v>
      </c>
      <c r="F536" s="177" t="s">
        <v>1693</v>
      </c>
      <c r="G536" s="178" t="s">
        <v>17</v>
      </c>
      <c r="H536" s="178" t="s">
        <v>706</v>
      </c>
      <c r="I536" s="179" t="s">
        <v>19</v>
      </c>
      <c r="J536" s="177">
        <v>1</v>
      </c>
      <c r="K536" s="180"/>
      <c r="L536" s="202"/>
      <c r="M536" s="180"/>
      <c r="N536" s="23" t="str">
        <f>IFERROR(IF(M536="","",M536/SUMIF(#REF!,"TOTAL",M:M)),"")</f>
        <v/>
      </c>
    </row>
    <row r="537" spans="1:14" s="160" customFormat="1" ht="15" x14ac:dyDescent="0.25">
      <c r="B537" s="227" t="e">
        <f>IF(#REF!=#REF!,M537,"")</f>
        <v>#REF!</v>
      </c>
      <c r="C537" s="228" t="e">
        <f>IF(#REF!="","",COUNTIF(#REF!,#REF!))</f>
        <v>#REF!</v>
      </c>
      <c r="D537" s="228" t="e">
        <f>IF(#REF!="","",IF(#REF!=#REF!,"",IF(OR(#REF!=#REF!,#REF!=#REF!,#REF!=#REF!),COUNTIFS(ORÇAMENTO!C$8:$C537,ORÇAMENTO!C537,ORÇAMENTO!#REF!,#REF!),COUNTIFS(ORÇAMENTO!$C$8:$C537,ORÇAMENTO!C537,ORÇAMENTO!#REF!,#REF!))))</f>
        <v>#REF!</v>
      </c>
      <c r="E537" s="194" t="s">
        <v>1418</v>
      </c>
      <c r="F537" s="195"/>
      <c r="G537" s="196"/>
      <c r="H537" s="196" t="s">
        <v>879</v>
      </c>
      <c r="I537" s="201"/>
      <c r="J537" s="195"/>
      <c r="K537" s="197"/>
      <c r="L537" s="204"/>
      <c r="M537" s="197"/>
      <c r="N537" s="23" t="str">
        <f>IFERROR(IF(M537="","",M537/SUMIF(#REF!,"TOTAL",M:M)),"")</f>
        <v/>
      </c>
    </row>
    <row r="538" spans="1:14" s="164" customFormat="1" ht="30" x14ac:dyDescent="0.2">
      <c r="A538" s="165"/>
      <c r="B538" s="171" t="e">
        <f>IF(#REF!=#REF!,M538,"")</f>
        <v>#REF!</v>
      </c>
      <c r="C538" s="167" t="e">
        <f>IF(#REF!="","",COUNTIF(#REF!,#REF!))</f>
        <v>#REF!</v>
      </c>
      <c r="D538" s="167" t="e">
        <f>IF(#REF!="","",IF(#REF!=#REF!,"",IF(OR(#REF!=#REF!,#REF!=#REF!,#REF!=#REF!),COUNTIFS(ORÇAMENTO!C$8:$C538,ORÇAMENTO!C538,ORÇAMENTO!#REF!,#REF!),COUNTIFS(ORÇAMENTO!$C$8:$C538,ORÇAMENTO!C538,ORÇAMENTO!#REF!,#REF!))))</f>
        <v>#REF!</v>
      </c>
      <c r="E538" s="176" t="s">
        <v>1419</v>
      </c>
      <c r="F538" s="177" t="s">
        <v>405</v>
      </c>
      <c r="G538" s="178" t="s">
        <v>15</v>
      </c>
      <c r="H538" s="178" t="s">
        <v>406</v>
      </c>
      <c r="I538" s="179" t="s">
        <v>30</v>
      </c>
      <c r="J538" s="177">
        <v>184</v>
      </c>
      <c r="K538" s="180"/>
      <c r="L538" s="202"/>
      <c r="M538" s="180"/>
      <c r="N538" s="23" t="str">
        <f>IFERROR(IF(M538="","",M538/SUMIF(#REF!,"TOTAL",M:M)),"")</f>
        <v/>
      </c>
    </row>
    <row r="539" spans="1:14" s="164" customFormat="1" ht="30" x14ac:dyDescent="0.2">
      <c r="A539" s="165"/>
      <c r="B539" s="171" t="e">
        <f>IF(#REF!=#REF!,M539,"")</f>
        <v>#REF!</v>
      </c>
      <c r="C539" s="167" t="e">
        <f>IF(#REF!="","",COUNTIF(#REF!,#REF!))</f>
        <v>#REF!</v>
      </c>
      <c r="D539" s="167" t="e">
        <f>IF(#REF!="","",IF(#REF!=#REF!,"",IF(OR(#REF!=#REF!,#REF!=#REF!,#REF!=#REF!),COUNTIFS(ORÇAMENTO!C$8:$C539,ORÇAMENTO!C539,ORÇAMENTO!#REF!,#REF!),COUNTIFS(ORÇAMENTO!$C$8:$C539,ORÇAMENTO!C539,ORÇAMENTO!#REF!,#REF!))))</f>
        <v>#REF!</v>
      </c>
      <c r="E539" s="176" t="s">
        <v>1420</v>
      </c>
      <c r="F539" s="177" t="s">
        <v>407</v>
      </c>
      <c r="G539" s="178" t="s">
        <v>15</v>
      </c>
      <c r="H539" s="178" t="s">
        <v>408</v>
      </c>
      <c r="I539" s="179" t="s">
        <v>30</v>
      </c>
      <c r="J539" s="177">
        <v>130</v>
      </c>
      <c r="K539" s="180"/>
      <c r="L539" s="202"/>
      <c r="M539" s="180"/>
      <c r="N539" s="23" t="str">
        <f>IFERROR(IF(M539="","",M539/SUMIF(#REF!,"TOTAL",M:M)),"")</f>
        <v/>
      </c>
    </row>
    <row r="540" spans="1:14" s="164" customFormat="1" ht="30" x14ac:dyDescent="0.2">
      <c r="A540" s="165"/>
      <c r="B540" s="171" t="e">
        <f>IF(#REF!=#REF!,M540,"")</f>
        <v>#REF!</v>
      </c>
      <c r="C540" s="167" t="e">
        <f>IF(#REF!="","",COUNTIF(#REF!,#REF!))</f>
        <v>#REF!</v>
      </c>
      <c r="D540" s="167" t="e">
        <f>IF(#REF!="","",IF(#REF!=#REF!,"",IF(OR(#REF!=#REF!,#REF!=#REF!,#REF!=#REF!),COUNTIFS(ORÇAMENTO!C$8:$C540,ORÇAMENTO!C540,ORÇAMENTO!#REF!,#REF!),COUNTIFS(ORÇAMENTO!$C$8:$C540,ORÇAMENTO!C540,ORÇAMENTO!#REF!,#REF!))))</f>
        <v>#REF!</v>
      </c>
      <c r="E540" s="176" t="s">
        <v>1421</v>
      </c>
      <c r="F540" s="177" t="s">
        <v>409</v>
      </c>
      <c r="G540" s="178" t="s">
        <v>15</v>
      </c>
      <c r="H540" s="178" t="s">
        <v>410</v>
      </c>
      <c r="I540" s="179" t="s">
        <v>30</v>
      </c>
      <c r="J540" s="177">
        <v>81</v>
      </c>
      <c r="K540" s="180"/>
      <c r="L540" s="202"/>
      <c r="M540" s="180"/>
      <c r="N540" s="23" t="str">
        <f>IFERROR(IF(M540="","",M540/SUMIF(#REF!,"TOTAL",M:M)),"")</f>
        <v/>
      </c>
    </row>
    <row r="541" spans="1:14" s="164" customFormat="1" ht="30" x14ac:dyDescent="0.2">
      <c r="A541" s="165"/>
      <c r="B541" s="171" t="e">
        <f>IF(#REF!=#REF!,M541,"")</f>
        <v>#REF!</v>
      </c>
      <c r="C541" s="167" t="e">
        <f>IF(#REF!="","",COUNTIF(#REF!,#REF!))</f>
        <v>#REF!</v>
      </c>
      <c r="D541" s="167" t="e">
        <f>IF(#REF!="","",IF(#REF!=#REF!,"",IF(OR(#REF!=#REF!,#REF!=#REF!,#REF!=#REF!),COUNTIFS(ORÇAMENTO!C$8:$C541,ORÇAMENTO!C541,ORÇAMENTO!#REF!,#REF!),COUNTIFS(ORÇAMENTO!$C$8:$C541,ORÇAMENTO!C541,ORÇAMENTO!#REF!,#REF!))))</f>
        <v>#REF!</v>
      </c>
      <c r="E541" s="176" t="s">
        <v>1422</v>
      </c>
      <c r="F541" s="177" t="s">
        <v>1694</v>
      </c>
      <c r="G541" s="178" t="s">
        <v>17</v>
      </c>
      <c r="H541" s="178" t="s">
        <v>707</v>
      </c>
      <c r="I541" s="179" t="s">
        <v>501</v>
      </c>
      <c r="J541" s="177">
        <v>53</v>
      </c>
      <c r="K541" s="180"/>
      <c r="L541" s="202"/>
      <c r="M541" s="180"/>
      <c r="N541" s="23" t="str">
        <f>IFERROR(IF(M541="","",M541/SUMIF(#REF!,"TOTAL",M:M)),"")</f>
        <v/>
      </c>
    </row>
    <row r="542" spans="1:14" s="164" customFormat="1" ht="30" x14ac:dyDescent="0.2">
      <c r="A542" s="165"/>
      <c r="B542" s="171" t="e">
        <f>IF(#REF!=#REF!,M542,"")</f>
        <v>#REF!</v>
      </c>
      <c r="C542" s="167" t="e">
        <f>IF(#REF!="","",COUNTIF(#REF!,#REF!))</f>
        <v>#REF!</v>
      </c>
      <c r="D542" s="167" t="e">
        <f>IF(#REF!="","",IF(#REF!=#REF!,"",IF(OR(#REF!=#REF!,#REF!=#REF!,#REF!=#REF!),COUNTIFS(ORÇAMENTO!C$8:$C542,ORÇAMENTO!C542,ORÇAMENTO!#REF!,#REF!),COUNTIFS(ORÇAMENTO!$C$8:$C542,ORÇAMENTO!C542,ORÇAMENTO!#REF!,#REF!))))</f>
        <v>#REF!</v>
      </c>
      <c r="E542" s="176" t="s">
        <v>1423</v>
      </c>
      <c r="F542" s="177" t="s">
        <v>1695</v>
      </c>
      <c r="G542" s="178" t="s">
        <v>17</v>
      </c>
      <c r="H542" s="178" t="s">
        <v>708</v>
      </c>
      <c r="I542" s="179" t="s">
        <v>501</v>
      </c>
      <c r="J542" s="177">
        <v>80</v>
      </c>
      <c r="K542" s="180"/>
      <c r="L542" s="202"/>
      <c r="M542" s="180"/>
      <c r="N542" s="23" t="str">
        <f>IFERROR(IF(M542="","",M542/SUMIF(#REF!,"TOTAL",M:M)),"")</f>
        <v/>
      </c>
    </row>
    <row r="543" spans="1:14" s="160" customFormat="1" ht="15" x14ac:dyDescent="0.25">
      <c r="B543" s="227" t="e">
        <f>IF(#REF!=#REF!,M543,"")</f>
        <v>#REF!</v>
      </c>
      <c r="C543" s="228" t="e">
        <f>IF(#REF!="","",COUNTIF(#REF!,#REF!))</f>
        <v>#REF!</v>
      </c>
      <c r="D543" s="228" t="e">
        <f>IF(#REF!="","",IF(#REF!=#REF!,"",IF(OR(#REF!=#REF!,#REF!=#REF!,#REF!=#REF!),COUNTIFS(ORÇAMENTO!C$8:$C543,ORÇAMENTO!C543,ORÇAMENTO!#REF!,#REF!),COUNTIFS(ORÇAMENTO!$C$8:$C543,ORÇAMENTO!C543,ORÇAMENTO!#REF!,#REF!))))</f>
        <v>#REF!</v>
      </c>
      <c r="E543" s="194" t="s">
        <v>1424</v>
      </c>
      <c r="F543" s="195"/>
      <c r="G543" s="196"/>
      <c r="H543" s="196" t="s">
        <v>880</v>
      </c>
      <c r="I543" s="201"/>
      <c r="J543" s="195"/>
      <c r="K543" s="197"/>
      <c r="L543" s="204"/>
      <c r="M543" s="197"/>
      <c r="N543" s="23" t="str">
        <f>IFERROR(IF(M543="","",M543/SUMIF(#REF!,"TOTAL",M:M)),"")</f>
        <v/>
      </c>
    </row>
    <row r="544" spans="1:14" s="164" customFormat="1" ht="15" x14ac:dyDescent="0.2">
      <c r="A544" s="165"/>
      <c r="B544" s="171" t="e">
        <f>IF(#REF!=#REF!,M544,"")</f>
        <v>#REF!</v>
      </c>
      <c r="C544" s="167" t="e">
        <f>IF(#REF!="","",COUNTIF(#REF!,#REF!))</f>
        <v>#REF!</v>
      </c>
      <c r="D544" s="167" t="e">
        <f>IF(#REF!="","",IF(#REF!=#REF!,"",IF(OR(#REF!=#REF!,#REF!=#REF!,#REF!=#REF!),COUNTIFS(ORÇAMENTO!C$8:$C544,ORÇAMENTO!C544,ORÇAMENTO!#REF!,#REF!),COUNTIFS(ORÇAMENTO!$C$8:$C544,ORÇAMENTO!C544,ORÇAMENTO!#REF!,#REF!))))</f>
        <v>#REF!</v>
      </c>
      <c r="E544" s="176" t="s">
        <v>1425</v>
      </c>
      <c r="F544" s="177" t="s">
        <v>1696</v>
      </c>
      <c r="G544" s="178" t="s">
        <v>17</v>
      </c>
      <c r="H544" s="178" t="s">
        <v>881</v>
      </c>
      <c r="I544" s="179" t="s">
        <v>19</v>
      </c>
      <c r="J544" s="177">
        <v>25</v>
      </c>
      <c r="K544" s="180"/>
      <c r="L544" s="202"/>
      <c r="M544" s="180"/>
      <c r="N544" s="23" t="str">
        <f>IFERROR(IF(M544="","",M544/SUMIF(#REF!,"TOTAL",M:M)),"")</f>
        <v/>
      </c>
    </row>
    <row r="545" spans="1:14" s="160" customFormat="1" ht="24" customHeight="1" x14ac:dyDescent="0.25">
      <c r="B545" s="227" t="e">
        <f>IF(#REF!=#REF!,M545,"")</f>
        <v>#REF!</v>
      </c>
      <c r="C545" s="228" t="e">
        <f>IF(#REF!="","",COUNTIF(#REF!,#REF!))</f>
        <v>#REF!</v>
      </c>
      <c r="D545" s="228" t="e">
        <f>IF(#REF!="","",IF(#REF!=#REF!,"",IF(OR(#REF!=#REF!,#REF!=#REF!,#REF!=#REF!),COUNTIFS(ORÇAMENTO!C$8:$C545,ORÇAMENTO!C545,ORÇAMENTO!#REF!,#REF!),COUNTIFS(ORÇAMENTO!$C$8:$C545,ORÇAMENTO!C545,ORÇAMENTO!#REF!,#REF!))))</f>
        <v>#REF!</v>
      </c>
      <c r="E545" s="172" t="s">
        <v>444</v>
      </c>
      <c r="F545" s="28"/>
      <c r="G545" s="28"/>
      <c r="H545" s="28" t="s">
        <v>411</v>
      </c>
      <c r="I545" s="28"/>
      <c r="J545" s="29"/>
      <c r="K545" s="28"/>
      <c r="L545" s="28"/>
      <c r="M545" s="30"/>
      <c r="N545" s="205" t="str">
        <f>IFERROR(IF(M545="","",M545/SUMIF(#REF!,"TOTAL",M:M)),"")</f>
        <v/>
      </c>
    </row>
    <row r="546" spans="1:14" s="160" customFormat="1" ht="15" x14ac:dyDescent="0.25">
      <c r="B546" s="227" t="e">
        <f>IF(#REF!=#REF!,M546,"")</f>
        <v>#REF!</v>
      </c>
      <c r="C546" s="228" t="e">
        <f>IF(#REF!="","",COUNTIF(#REF!,#REF!))</f>
        <v>#REF!</v>
      </c>
      <c r="D546" s="228" t="e">
        <f>IF(#REF!="","",IF(#REF!=#REF!,"",IF(OR(#REF!=#REF!,#REF!=#REF!,#REF!=#REF!),COUNTIFS(ORÇAMENTO!C$8:$C546,ORÇAMENTO!C546,ORÇAMENTO!#REF!,#REF!),COUNTIFS(ORÇAMENTO!$C$8:$C546,ORÇAMENTO!C546,ORÇAMENTO!#REF!,#REF!))))</f>
        <v>#REF!</v>
      </c>
      <c r="E546" s="194" t="s">
        <v>1426</v>
      </c>
      <c r="F546" s="195"/>
      <c r="G546" s="196"/>
      <c r="H546" s="196" t="s">
        <v>882</v>
      </c>
      <c r="I546" s="201"/>
      <c r="J546" s="195"/>
      <c r="K546" s="197"/>
      <c r="L546" s="197"/>
      <c r="M546" s="197"/>
      <c r="N546" s="23" t="str">
        <f>IFERROR(IF(M546="","",M546/SUMIF(#REF!,"TOTAL",M:M)),"")</f>
        <v/>
      </c>
    </row>
    <row r="547" spans="1:14" s="164" customFormat="1" ht="15" x14ac:dyDescent="0.2">
      <c r="A547" s="165"/>
      <c r="B547" s="171" t="e">
        <f>IF(#REF!=#REF!,M547,"")</f>
        <v>#REF!</v>
      </c>
      <c r="C547" s="167" t="e">
        <f>IF(#REF!="","",COUNTIF(#REF!,#REF!))</f>
        <v>#REF!</v>
      </c>
      <c r="D547" s="167" t="e">
        <f>IF(#REF!="","",IF(#REF!=#REF!,"",IF(OR(#REF!=#REF!,#REF!=#REF!,#REF!=#REF!),COUNTIFS(ORÇAMENTO!C$8:$C547,ORÇAMENTO!C547,ORÇAMENTO!#REF!,#REF!),COUNTIFS(ORÇAMENTO!$C$8:$C547,ORÇAMENTO!C547,ORÇAMENTO!#REF!,#REF!))))</f>
        <v>#REF!</v>
      </c>
      <c r="E547" s="176" t="s">
        <v>1427</v>
      </c>
      <c r="F547" s="177" t="s">
        <v>1697</v>
      </c>
      <c r="G547" s="178" t="s">
        <v>17</v>
      </c>
      <c r="H547" s="178" t="s">
        <v>883</v>
      </c>
      <c r="I547" s="179" t="s">
        <v>19</v>
      </c>
      <c r="J547" s="177">
        <v>1</v>
      </c>
      <c r="K547" s="180"/>
      <c r="L547" s="202"/>
      <c r="M547" s="180"/>
      <c r="N547" s="23" t="str">
        <f>IFERROR(IF(M547="","",M547/SUMIF(#REF!,"TOTAL",M:M)),"")</f>
        <v/>
      </c>
    </row>
    <row r="548" spans="1:14" s="164" customFormat="1" ht="15" x14ac:dyDescent="0.2">
      <c r="A548" s="165"/>
      <c r="B548" s="171" t="e">
        <f>IF(#REF!=#REF!,M548,"")</f>
        <v>#REF!</v>
      </c>
      <c r="C548" s="167" t="e">
        <f>IF(#REF!="","",COUNTIF(#REF!,#REF!))</f>
        <v>#REF!</v>
      </c>
      <c r="D548" s="167" t="e">
        <f>IF(#REF!="","",IF(#REF!=#REF!,"",IF(OR(#REF!=#REF!,#REF!=#REF!,#REF!=#REF!),COUNTIFS(ORÇAMENTO!C$8:$C548,ORÇAMENTO!C548,ORÇAMENTO!#REF!,#REF!),COUNTIFS(ORÇAMENTO!$C$8:$C548,ORÇAMENTO!C548,ORÇAMENTO!#REF!,#REF!))))</f>
        <v>#REF!</v>
      </c>
      <c r="E548" s="176" t="s">
        <v>1428</v>
      </c>
      <c r="F548" s="177" t="s">
        <v>1700</v>
      </c>
      <c r="G548" s="178" t="s">
        <v>17</v>
      </c>
      <c r="H548" s="178" t="s">
        <v>884</v>
      </c>
      <c r="I548" s="179" t="s">
        <v>19</v>
      </c>
      <c r="J548" s="177">
        <v>5</v>
      </c>
      <c r="K548" s="180"/>
      <c r="L548" s="202"/>
      <c r="M548" s="180"/>
      <c r="N548" s="23" t="str">
        <f>IFERROR(IF(M548="","",M548/SUMIF(#REF!,"TOTAL",M:M)),"")</f>
        <v/>
      </c>
    </row>
    <row r="549" spans="1:14" s="164" customFormat="1" ht="15" x14ac:dyDescent="0.2">
      <c r="A549" s="165"/>
      <c r="B549" s="171" t="e">
        <f>IF(#REF!=#REF!,M549,"")</f>
        <v>#REF!</v>
      </c>
      <c r="C549" s="167" t="e">
        <f>IF(#REF!="","",COUNTIF(#REF!,#REF!))</f>
        <v>#REF!</v>
      </c>
      <c r="D549" s="167" t="e">
        <f>IF(#REF!="","",IF(#REF!=#REF!,"",IF(OR(#REF!=#REF!,#REF!=#REF!,#REF!=#REF!),COUNTIFS(ORÇAMENTO!C$8:$C549,ORÇAMENTO!C549,ORÇAMENTO!#REF!,#REF!),COUNTIFS(ORÇAMENTO!$C$8:$C549,ORÇAMENTO!C549,ORÇAMENTO!#REF!,#REF!))))</f>
        <v>#REF!</v>
      </c>
      <c r="E549" s="176" t="s">
        <v>1429</v>
      </c>
      <c r="F549" s="177" t="s">
        <v>1701</v>
      </c>
      <c r="G549" s="178" t="s">
        <v>17</v>
      </c>
      <c r="H549" s="178" t="s">
        <v>885</v>
      </c>
      <c r="I549" s="179" t="s">
        <v>19</v>
      </c>
      <c r="J549" s="177">
        <v>5</v>
      </c>
      <c r="K549" s="180"/>
      <c r="L549" s="202"/>
      <c r="M549" s="180"/>
      <c r="N549" s="23" t="str">
        <f>IFERROR(IF(M549="","",M549/SUMIF(#REF!,"TOTAL",M:M)),"")</f>
        <v/>
      </c>
    </row>
    <row r="550" spans="1:14" s="164" customFormat="1" ht="15" x14ac:dyDescent="0.2">
      <c r="A550" s="165"/>
      <c r="B550" s="171" t="e">
        <f>IF(#REF!=#REF!,M550,"")</f>
        <v>#REF!</v>
      </c>
      <c r="C550" s="167" t="e">
        <f>IF(#REF!="","",COUNTIF(#REF!,#REF!))</f>
        <v>#REF!</v>
      </c>
      <c r="D550" s="167" t="e">
        <f>IF(#REF!="","",IF(#REF!=#REF!,"",IF(OR(#REF!=#REF!,#REF!=#REF!,#REF!=#REF!),COUNTIFS(ORÇAMENTO!C$8:$C550,ORÇAMENTO!C550,ORÇAMENTO!#REF!,#REF!),COUNTIFS(ORÇAMENTO!$C$8:$C550,ORÇAMENTO!C550,ORÇAMENTO!#REF!,#REF!))))</f>
        <v>#REF!</v>
      </c>
      <c r="E550" s="176" t="s">
        <v>1430</v>
      </c>
      <c r="F550" s="177" t="s">
        <v>1702</v>
      </c>
      <c r="G550" s="178" t="s">
        <v>17</v>
      </c>
      <c r="H550" s="178" t="s">
        <v>886</v>
      </c>
      <c r="I550" s="179" t="s">
        <v>19</v>
      </c>
      <c r="J550" s="177">
        <v>5</v>
      </c>
      <c r="K550" s="180"/>
      <c r="L550" s="202"/>
      <c r="M550" s="180"/>
      <c r="N550" s="23" t="str">
        <f>IFERROR(IF(M550="","",M550/SUMIF(#REF!,"TOTAL",M:M)),"")</f>
        <v/>
      </c>
    </row>
    <row r="551" spans="1:14" s="164" customFormat="1" ht="15" x14ac:dyDescent="0.2">
      <c r="A551" s="165"/>
      <c r="B551" s="171" t="e">
        <f>IF(#REF!=#REF!,M551,"")</f>
        <v>#REF!</v>
      </c>
      <c r="C551" s="167" t="e">
        <f>IF(#REF!="","",COUNTIF(#REF!,#REF!))</f>
        <v>#REF!</v>
      </c>
      <c r="D551" s="167" t="e">
        <f>IF(#REF!="","",IF(#REF!=#REF!,"",IF(OR(#REF!=#REF!,#REF!=#REF!,#REF!=#REF!),COUNTIFS(ORÇAMENTO!C$8:$C551,ORÇAMENTO!C551,ORÇAMENTO!#REF!,#REF!),COUNTIFS(ORÇAMENTO!$C$8:$C551,ORÇAMENTO!C551,ORÇAMENTO!#REF!,#REF!))))</f>
        <v>#REF!</v>
      </c>
      <c r="E551" s="176" t="s">
        <v>1431</v>
      </c>
      <c r="F551" s="177" t="s">
        <v>1703</v>
      </c>
      <c r="G551" s="178" t="s">
        <v>17</v>
      </c>
      <c r="H551" s="178" t="s">
        <v>887</v>
      </c>
      <c r="I551" s="179" t="s">
        <v>19</v>
      </c>
      <c r="J551" s="177">
        <v>7</v>
      </c>
      <c r="K551" s="180"/>
      <c r="L551" s="202"/>
      <c r="M551" s="180"/>
      <c r="N551" s="23" t="str">
        <f>IFERROR(IF(M551="","",M551/SUMIF(#REF!,"TOTAL",M:M)),"")</f>
        <v/>
      </c>
    </row>
    <row r="552" spans="1:14" s="164" customFormat="1" ht="15" x14ac:dyDescent="0.2">
      <c r="A552" s="165"/>
      <c r="B552" s="171" t="e">
        <f>IF(#REF!=#REF!,M552,"")</f>
        <v>#REF!</v>
      </c>
      <c r="C552" s="167" t="e">
        <f>IF(#REF!="","",COUNTIF(#REF!,#REF!))</f>
        <v>#REF!</v>
      </c>
      <c r="D552" s="167" t="e">
        <f>IF(#REF!="","",IF(#REF!=#REF!,"",IF(OR(#REF!=#REF!,#REF!=#REF!,#REF!=#REF!),COUNTIFS(ORÇAMENTO!C$8:$C552,ORÇAMENTO!C552,ORÇAMENTO!#REF!,#REF!),COUNTIFS(ORÇAMENTO!$C$8:$C552,ORÇAMENTO!C552,ORÇAMENTO!#REF!,#REF!))))</f>
        <v>#REF!</v>
      </c>
      <c r="E552" s="176" t="s">
        <v>1432</v>
      </c>
      <c r="F552" s="177" t="s">
        <v>1704</v>
      </c>
      <c r="G552" s="178" t="s">
        <v>17</v>
      </c>
      <c r="H552" s="178" t="s">
        <v>888</v>
      </c>
      <c r="I552" s="179" t="s">
        <v>19</v>
      </c>
      <c r="J552" s="177">
        <v>4</v>
      </c>
      <c r="K552" s="180"/>
      <c r="L552" s="202"/>
      <c r="M552" s="180"/>
      <c r="N552" s="23" t="str">
        <f>IFERROR(IF(M552="","",M552/SUMIF(#REF!,"TOTAL",M:M)),"")</f>
        <v/>
      </c>
    </row>
    <row r="553" spans="1:14" s="164" customFormat="1" ht="30" x14ac:dyDescent="0.2">
      <c r="A553" s="165"/>
      <c r="B553" s="171" t="e">
        <f>IF(#REF!=#REF!,M553,"")</f>
        <v>#REF!</v>
      </c>
      <c r="C553" s="167" t="e">
        <f>IF(#REF!="","",COUNTIF(#REF!,#REF!))</f>
        <v>#REF!</v>
      </c>
      <c r="D553" s="167" t="e">
        <f>IF(#REF!="","",IF(#REF!=#REF!,"",IF(OR(#REF!=#REF!,#REF!=#REF!,#REF!=#REF!),COUNTIFS(ORÇAMENTO!C$8:$C553,ORÇAMENTO!C553,ORÇAMENTO!#REF!,#REF!),COUNTIFS(ORÇAMENTO!$C$8:$C553,ORÇAMENTO!C553,ORÇAMENTO!#REF!,#REF!))))</f>
        <v>#REF!</v>
      </c>
      <c r="E553" s="176" t="s">
        <v>1433</v>
      </c>
      <c r="F553" s="177" t="s">
        <v>889</v>
      </c>
      <c r="G553" s="178" t="s">
        <v>15</v>
      </c>
      <c r="H553" s="178" t="s">
        <v>890</v>
      </c>
      <c r="I553" s="179" t="s">
        <v>19</v>
      </c>
      <c r="J553" s="177">
        <v>8</v>
      </c>
      <c r="K553" s="180"/>
      <c r="L553" s="202"/>
      <c r="M553" s="180"/>
      <c r="N553" s="23" t="str">
        <f>IFERROR(IF(M553="","",M553/SUMIF(#REF!,"TOTAL",M:M)),"")</f>
        <v/>
      </c>
    </row>
    <row r="554" spans="1:14" s="160" customFormat="1" ht="15" x14ac:dyDescent="0.25">
      <c r="B554" s="227" t="e">
        <f>IF(#REF!=#REF!,M554,"")</f>
        <v>#REF!</v>
      </c>
      <c r="C554" s="228" t="e">
        <f>IF(#REF!="","",COUNTIF(#REF!,#REF!))</f>
        <v>#REF!</v>
      </c>
      <c r="D554" s="228" t="e">
        <f>IF(#REF!="","",IF(#REF!=#REF!,"",IF(OR(#REF!=#REF!,#REF!=#REF!,#REF!=#REF!),COUNTIFS(ORÇAMENTO!C$8:$C554,ORÇAMENTO!C554,ORÇAMENTO!#REF!,#REF!),COUNTIFS(ORÇAMENTO!$C$8:$C554,ORÇAMENTO!C554,ORÇAMENTO!#REF!,#REF!))))</f>
        <v>#REF!</v>
      </c>
      <c r="E554" s="194" t="s">
        <v>1434</v>
      </c>
      <c r="F554" s="195"/>
      <c r="G554" s="196"/>
      <c r="H554" s="196" t="s">
        <v>891</v>
      </c>
      <c r="I554" s="201"/>
      <c r="J554" s="195"/>
      <c r="K554" s="197"/>
      <c r="L554" s="204"/>
      <c r="M554" s="197"/>
      <c r="N554" s="23" t="str">
        <f>IFERROR(IF(M554="","",M554/SUMIF(#REF!,"TOTAL",M:M)),"")</f>
        <v/>
      </c>
    </row>
    <row r="555" spans="1:14" s="164" customFormat="1" ht="15" x14ac:dyDescent="0.2">
      <c r="A555" s="165"/>
      <c r="B555" s="171" t="e">
        <f>IF(#REF!=#REF!,M555,"")</f>
        <v>#REF!</v>
      </c>
      <c r="C555" s="167" t="e">
        <f>IF(#REF!="","",COUNTIF(#REF!,#REF!))</f>
        <v>#REF!</v>
      </c>
      <c r="D555" s="167" t="e">
        <f>IF(#REF!="","",IF(#REF!=#REF!,"",IF(OR(#REF!=#REF!,#REF!=#REF!,#REF!=#REF!),COUNTIFS(ORÇAMENTO!C$8:$C555,ORÇAMENTO!C555,ORÇAMENTO!#REF!,#REF!),COUNTIFS(ORÇAMENTO!$C$8:$C555,ORÇAMENTO!C555,ORÇAMENTO!#REF!,#REF!))))</f>
        <v>#REF!</v>
      </c>
      <c r="E555" s="176" t="s">
        <v>1435</v>
      </c>
      <c r="F555" s="177" t="s">
        <v>1705</v>
      </c>
      <c r="G555" s="178" t="s">
        <v>17</v>
      </c>
      <c r="H555" s="178" t="s">
        <v>892</v>
      </c>
      <c r="I555" s="179" t="s">
        <v>19</v>
      </c>
      <c r="J555" s="177">
        <v>11</v>
      </c>
      <c r="K555" s="180"/>
      <c r="L555" s="202"/>
      <c r="M555" s="180"/>
      <c r="N555" s="23" t="str">
        <f>IFERROR(IF(M555="","",M555/SUMIF(#REF!,"TOTAL",M:M)),"")</f>
        <v/>
      </c>
    </row>
    <row r="556" spans="1:14" s="164" customFormat="1" ht="15" x14ac:dyDescent="0.2">
      <c r="A556" s="165"/>
      <c r="B556" s="171" t="e">
        <f>IF(#REF!=#REF!,M556,"")</f>
        <v>#REF!</v>
      </c>
      <c r="C556" s="167" t="e">
        <f>IF(#REF!="","",COUNTIF(#REF!,#REF!))</f>
        <v>#REF!</v>
      </c>
      <c r="D556" s="167" t="e">
        <f>IF(#REF!="","",IF(#REF!=#REF!,"",IF(OR(#REF!=#REF!,#REF!=#REF!,#REF!=#REF!),COUNTIFS(ORÇAMENTO!C$8:$C556,ORÇAMENTO!C556,ORÇAMENTO!#REF!,#REF!),COUNTIFS(ORÇAMENTO!$C$8:$C556,ORÇAMENTO!C556,ORÇAMENTO!#REF!,#REF!))))</f>
        <v>#REF!</v>
      </c>
      <c r="E556" s="176" t="s">
        <v>1436</v>
      </c>
      <c r="F556" s="177" t="s">
        <v>1698</v>
      </c>
      <c r="G556" s="178" t="s">
        <v>17</v>
      </c>
      <c r="H556" s="178" t="s">
        <v>893</v>
      </c>
      <c r="I556" s="179" t="s">
        <v>19</v>
      </c>
      <c r="J556" s="177">
        <v>6</v>
      </c>
      <c r="K556" s="180"/>
      <c r="L556" s="202"/>
      <c r="M556" s="180"/>
      <c r="N556" s="23" t="str">
        <f>IFERROR(IF(M556="","",M556/SUMIF(#REF!,"TOTAL",M:M)),"")</f>
        <v/>
      </c>
    </row>
    <row r="557" spans="1:14" s="164" customFormat="1" ht="15" x14ac:dyDescent="0.2">
      <c r="A557" s="165"/>
      <c r="B557" s="171" t="e">
        <f>IF(#REF!=#REF!,M557,"")</f>
        <v>#REF!</v>
      </c>
      <c r="C557" s="167" t="e">
        <f>IF(#REF!="","",COUNTIF(#REF!,#REF!))</f>
        <v>#REF!</v>
      </c>
      <c r="D557" s="167" t="e">
        <f>IF(#REF!="","",IF(#REF!=#REF!,"",IF(OR(#REF!=#REF!,#REF!=#REF!,#REF!=#REF!),COUNTIFS(ORÇAMENTO!C$8:$C557,ORÇAMENTO!C557,ORÇAMENTO!#REF!,#REF!),COUNTIFS(ORÇAMENTO!$C$8:$C557,ORÇAMENTO!C557,ORÇAMENTO!#REF!,#REF!))))</f>
        <v>#REF!</v>
      </c>
      <c r="E557" s="176" t="s">
        <v>1437</v>
      </c>
      <c r="F557" s="177" t="s">
        <v>1706</v>
      </c>
      <c r="G557" s="178" t="s">
        <v>17</v>
      </c>
      <c r="H557" s="178" t="s">
        <v>894</v>
      </c>
      <c r="I557" s="179" t="s">
        <v>19</v>
      </c>
      <c r="J557" s="177">
        <v>23</v>
      </c>
      <c r="K557" s="180"/>
      <c r="L557" s="202"/>
      <c r="M557" s="180"/>
      <c r="N557" s="23" t="str">
        <f>IFERROR(IF(M557="","",M557/SUMIF(#REF!,"TOTAL",M:M)),"")</f>
        <v/>
      </c>
    </row>
    <row r="558" spans="1:14" s="164" customFormat="1" ht="15" x14ac:dyDescent="0.2">
      <c r="A558" s="165"/>
      <c r="B558" s="171" t="e">
        <f>IF(#REF!=#REF!,M558,"")</f>
        <v>#REF!</v>
      </c>
      <c r="C558" s="167" t="e">
        <f>IF(#REF!="","",COUNTIF(#REF!,#REF!))</f>
        <v>#REF!</v>
      </c>
      <c r="D558" s="167" t="e">
        <f>IF(#REF!="","",IF(#REF!=#REF!,"",IF(OR(#REF!=#REF!,#REF!=#REF!,#REF!=#REF!),COUNTIFS(ORÇAMENTO!C$8:$C558,ORÇAMENTO!C558,ORÇAMENTO!#REF!,#REF!),COUNTIFS(ORÇAMENTO!$C$8:$C558,ORÇAMENTO!C558,ORÇAMENTO!#REF!,#REF!))))</f>
        <v>#REF!</v>
      </c>
      <c r="E558" s="176" t="s">
        <v>1438</v>
      </c>
      <c r="F558" s="177" t="s">
        <v>412</v>
      </c>
      <c r="G558" s="178" t="s">
        <v>15</v>
      </c>
      <c r="H558" s="178" t="s">
        <v>413</v>
      </c>
      <c r="I558" s="179" t="s">
        <v>19</v>
      </c>
      <c r="J558" s="177">
        <v>3</v>
      </c>
      <c r="K558" s="180"/>
      <c r="L558" s="202"/>
      <c r="M558" s="180"/>
      <c r="N558" s="23" t="str">
        <f>IFERROR(IF(M558="","",M558/SUMIF(#REF!,"TOTAL",M:M)),"")</f>
        <v/>
      </c>
    </row>
    <row r="559" spans="1:14" s="160" customFormat="1" ht="15" x14ac:dyDescent="0.25">
      <c r="B559" s="227" t="e">
        <f>IF(#REF!=#REF!,M559,"")</f>
        <v>#REF!</v>
      </c>
      <c r="C559" s="228" t="e">
        <f>IF(#REF!="","",COUNTIF(#REF!,#REF!))</f>
        <v>#REF!</v>
      </c>
      <c r="D559" s="228" t="e">
        <f>IF(#REF!="","",IF(#REF!=#REF!,"",IF(OR(#REF!=#REF!,#REF!=#REF!,#REF!=#REF!),COUNTIFS(ORÇAMENTO!C$8:$C559,ORÇAMENTO!C559,ORÇAMENTO!#REF!,#REF!),COUNTIFS(ORÇAMENTO!$C$8:$C559,ORÇAMENTO!C559,ORÇAMENTO!#REF!,#REF!))))</f>
        <v>#REF!</v>
      </c>
      <c r="E559" s="194" t="s">
        <v>1439</v>
      </c>
      <c r="F559" s="195"/>
      <c r="G559" s="196"/>
      <c r="H559" s="196" t="s">
        <v>895</v>
      </c>
      <c r="I559" s="201"/>
      <c r="J559" s="195"/>
      <c r="K559" s="197"/>
      <c r="L559" s="204"/>
      <c r="M559" s="197"/>
      <c r="N559" s="23" t="str">
        <f>IFERROR(IF(M559="","",M559/SUMIF(#REF!,"TOTAL",M:M)),"")</f>
        <v/>
      </c>
    </row>
    <row r="560" spans="1:14" s="164" customFormat="1" ht="15" x14ac:dyDescent="0.2">
      <c r="A560" s="165"/>
      <c r="B560" s="171" t="e">
        <f>IF(#REF!=#REF!,M560,"")</f>
        <v>#REF!</v>
      </c>
      <c r="C560" s="167" t="e">
        <f>IF(#REF!="","",COUNTIF(#REF!,#REF!))</f>
        <v>#REF!</v>
      </c>
      <c r="D560" s="167" t="e">
        <f>IF(#REF!="","",IF(#REF!=#REF!,"",IF(OR(#REF!=#REF!,#REF!=#REF!,#REF!=#REF!),COUNTIFS(ORÇAMENTO!C$8:$C560,ORÇAMENTO!C560,ORÇAMENTO!#REF!,#REF!),COUNTIFS(ORÇAMENTO!$C$8:$C560,ORÇAMENTO!C560,ORÇAMENTO!#REF!,#REF!))))</f>
        <v>#REF!</v>
      </c>
      <c r="E560" s="176" t="s">
        <v>1440</v>
      </c>
      <c r="F560" s="177" t="s">
        <v>1707</v>
      </c>
      <c r="G560" s="178" t="s">
        <v>17</v>
      </c>
      <c r="H560" s="178" t="s">
        <v>896</v>
      </c>
      <c r="I560" s="179" t="s">
        <v>19</v>
      </c>
      <c r="J560" s="177">
        <v>11</v>
      </c>
      <c r="K560" s="180"/>
      <c r="L560" s="202"/>
      <c r="M560" s="180"/>
      <c r="N560" s="23" t="str">
        <f>IFERROR(IF(M560="","",M560/SUMIF(#REF!,"TOTAL",M:M)),"")</f>
        <v/>
      </c>
    </row>
    <row r="561" spans="1:14" s="164" customFormat="1" ht="15" customHeight="1" x14ac:dyDescent="0.2">
      <c r="A561" s="183"/>
      <c r="B561" s="171" t="e">
        <f>IF(#REF!=#REF!,M561,"")</f>
        <v>#REF!</v>
      </c>
      <c r="C561" s="167" t="e">
        <f>IF(#REF!="","",COUNTIF(#REF!,#REF!))</f>
        <v>#REF!</v>
      </c>
      <c r="D561" s="167" t="e">
        <f>IF(#REF!="","",IF(#REF!=#REF!,"",IF(OR(#REF!=#REF!,#REF!=#REF!,#REF!=#REF!),COUNTIFS(ORÇAMENTO!C$8:$C561,ORÇAMENTO!C561,ORÇAMENTO!#REF!,#REF!),COUNTIFS(ORÇAMENTO!$C$8:$C561,ORÇAMENTO!C561,ORÇAMENTO!#REF!,#REF!))))</f>
        <v>#REF!</v>
      </c>
      <c r="E561" s="176" t="s">
        <v>1441</v>
      </c>
      <c r="F561" s="177" t="s">
        <v>1708</v>
      </c>
      <c r="G561" s="178" t="s">
        <v>17</v>
      </c>
      <c r="H561" s="178" t="s">
        <v>897</v>
      </c>
      <c r="I561" s="179" t="s">
        <v>19</v>
      </c>
      <c r="J561" s="177">
        <v>17</v>
      </c>
      <c r="K561" s="180"/>
      <c r="L561" s="202"/>
      <c r="M561" s="180"/>
      <c r="N561" s="23" t="str">
        <f>IFERROR(IF(M561="","",M561/SUMIF(#REF!,"TOTAL",M:M)),"")</f>
        <v/>
      </c>
    </row>
    <row r="562" spans="1:14" s="164" customFormat="1" ht="15" x14ac:dyDescent="0.2">
      <c r="A562" s="165"/>
      <c r="B562" s="171" t="e">
        <f>IF(#REF!=#REF!,M562,"")</f>
        <v>#REF!</v>
      </c>
      <c r="C562" s="167" t="e">
        <f>IF(#REF!="","",COUNTIF(#REF!,#REF!))</f>
        <v>#REF!</v>
      </c>
      <c r="D562" s="167" t="e">
        <f>IF(#REF!="","",IF(#REF!=#REF!,"",IF(OR(#REF!=#REF!,#REF!=#REF!,#REF!=#REF!),COUNTIFS(ORÇAMENTO!C$8:$C562,ORÇAMENTO!C562,ORÇAMENTO!#REF!,#REF!),COUNTIFS(ORÇAMENTO!$C$8:$C562,ORÇAMENTO!C562,ORÇAMENTO!#REF!,#REF!))))</f>
        <v>#REF!</v>
      </c>
      <c r="E562" s="176" t="s">
        <v>1442</v>
      </c>
      <c r="F562" s="177" t="s">
        <v>1699</v>
      </c>
      <c r="G562" s="178" t="s">
        <v>17</v>
      </c>
      <c r="H562" s="178" t="s">
        <v>898</v>
      </c>
      <c r="I562" s="179" t="s">
        <v>19</v>
      </c>
      <c r="J562" s="177">
        <v>13</v>
      </c>
      <c r="K562" s="180"/>
      <c r="L562" s="202"/>
      <c r="M562" s="180"/>
      <c r="N562" s="23" t="str">
        <f>IFERROR(IF(M562="","",M562/SUMIF(#REF!,"TOTAL",M:M)),"")</f>
        <v/>
      </c>
    </row>
    <row r="563" spans="1:14" s="164" customFormat="1" ht="15" x14ac:dyDescent="0.2">
      <c r="A563" s="165"/>
      <c r="B563" s="171" t="e">
        <f>IF(#REF!=#REF!,M563,"")</f>
        <v>#REF!</v>
      </c>
      <c r="C563" s="167" t="e">
        <f>IF(#REF!="","",COUNTIF(#REF!,#REF!))</f>
        <v>#REF!</v>
      </c>
      <c r="D563" s="167" t="e">
        <f>IF(#REF!="","",IF(#REF!=#REF!,"",IF(OR(#REF!=#REF!,#REF!=#REF!,#REF!=#REF!),COUNTIFS(ORÇAMENTO!C$8:$C563,ORÇAMENTO!C563,ORÇAMENTO!#REF!,#REF!),COUNTIFS(ORÇAMENTO!$C$8:$C563,ORÇAMENTO!C563,ORÇAMENTO!#REF!,#REF!))))</f>
        <v>#REF!</v>
      </c>
      <c r="E563" s="176" t="s">
        <v>1443</v>
      </c>
      <c r="F563" s="177" t="s">
        <v>416</v>
      </c>
      <c r="G563" s="178" t="s">
        <v>15</v>
      </c>
      <c r="H563" s="178" t="s">
        <v>417</v>
      </c>
      <c r="I563" s="179" t="s">
        <v>19</v>
      </c>
      <c r="J563" s="177">
        <v>68</v>
      </c>
      <c r="K563" s="180"/>
      <c r="L563" s="202"/>
      <c r="M563" s="180"/>
      <c r="N563" s="23" t="str">
        <f>IFERROR(IF(M563="","",M563/SUMIF(#REF!,"TOTAL",M:M)),"")</f>
        <v/>
      </c>
    </row>
    <row r="564" spans="1:14" s="160" customFormat="1" ht="15" x14ac:dyDescent="0.25">
      <c r="B564" s="227" t="e">
        <f>IF(#REF!=#REF!,M564,"")</f>
        <v>#REF!</v>
      </c>
      <c r="C564" s="228" t="e">
        <f>IF(#REF!="","",COUNTIF(#REF!,#REF!))</f>
        <v>#REF!</v>
      </c>
      <c r="D564" s="228" t="e">
        <f>IF(#REF!="","",IF(#REF!=#REF!,"",IF(OR(#REF!=#REF!,#REF!=#REF!,#REF!=#REF!),COUNTIFS(ORÇAMENTO!C$8:$C564,ORÇAMENTO!C564,ORÇAMENTO!#REF!,#REF!),COUNTIFS(ORÇAMENTO!$C$8:$C564,ORÇAMENTO!C564,ORÇAMENTO!#REF!,#REF!))))</f>
        <v>#REF!</v>
      </c>
      <c r="E564" s="194" t="s">
        <v>1444</v>
      </c>
      <c r="F564" s="195"/>
      <c r="G564" s="196"/>
      <c r="H564" s="196" t="s">
        <v>899</v>
      </c>
      <c r="I564" s="201"/>
      <c r="J564" s="195"/>
      <c r="K564" s="197"/>
      <c r="L564" s="204"/>
      <c r="M564" s="197"/>
      <c r="N564" s="23" t="str">
        <f>IFERROR(IF(M564="","",M564/SUMIF(#REF!,"TOTAL",M:M)),"")</f>
        <v/>
      </c>
    </row>
    <row r="565" spans="1:14" s="164" customFormat="1" ht="15" customHeight="1" x14ac:dyDescent="0.2">
      <c r="A565" s="183"/>
      <c r="B565" s="171" t="e">
        <f>IF(#REF!=#REF!,M565,"")</f>
        <v>#REF!</v>
      </c>
      <c r="C565" s="167" t="e">
        <f>IF(#REF!="","",COUNTIF(#REF!,#REF!))</f>
        <v>#REF!</v>
      </c>
      <c r="D565" s="167" t="e">
        <f>IF(#REF!="","",IF(#REF!=#REF!,"",IF(OR(#REF!=#REF!,#REF!=#REF!,#REF!=#REF!),COUNTIFS(ORÇAMENTO!C$8:$C565,ORÇAMENTO!C565,ORÇAMENTO!#REF!,#REF!),COUNTIFS(ORÇAMENTO!$C$8:$C565,ORÇAMENTO!C565,ORÇAMENTO!#REF!,#REF!))))</f>
        <v>#REF!</v>
      </c>
      <c r="E565" s="176" t="s">
        <v>1445</v>
      </c>
      <c r="F565" s="177" t="s">
        <v>414</v>
      </c>
      <c r="G565" s="178" t="s">
        <v>15</v>
      </c>
      <c r="H565" s="178" t="s">
        <v>415</v>
      </c>
      <c r="I565" s="179" t="s">
        <v>16</v>
      </c>
      <c r="J565" s="177">
        <v>535</v>
      </c>
      <c r="K565" s="180"/>
      <c r="L565" s="202"/>
      <c r="M565" s="180"/>
      <c r="N565" s="23" t="str">
        <f>IFERROR(IF(M565="","",M565/SUMIF(#REF!,"TOTAL",M:M)),"")</f>
        <v/>
      </c>
    </row>
    <row r="566" spans="1:14" s="164" customFormat="1" ht="15" x14ac:dyDescent="0.2">
      <c r="A566" s="165"/>
      <c r="B566" s="171" t="e">
        <f>IF(#REF!=#REF!,M566,"")</f>
        <v>#REF!</v>
      </c>
      <c r="C566" s="167" t="e">
        <f>IF(#REF!="","",COUNTIF(#REF!,#REF!))</f>
        <v>#REF!</v>
      </c>
      <c r="D566" s="167" t="e">
        <f>IF(#REF!="","",IF(#REF!=#REF!,"",IF(OR(#REF!=#REF!,#REF!=#REF!,#REF!=#REF!),COUNTIFS(ORÇAMENTO!C$8:$C566,ORÇAMENTO!C566,ORÇAMENTO!#REF!,#REF!),COUNTIFS(ORÇAMENTO!$C$8:$C566,ORÇAMENTO!C566,ORÇAMENTO!#REF!,#REF!))))</f>
        <v>#REF!</v>
      </c>
      <c r="E566" s="176" t="s">
        <v>1446</v>
      </c>
      <c r="F566" s="177" t="s">
        <v>1709</v>
      </c>
      <c r="G566" s="178" t="s">
        <v>17</v>
      </c>
      <c r="H566" s="178" t="s">
        <v>900</v>
      </c>
      <c r="I566" s="179" t="s">
        <v>16</v>
      </c>
      <c r="J566" s="177">
        <v>30</v>
      </c>
      <c r="K566" s="180"/>
      <c r="L566" s="202"/>
      <c r="M566" s="180"/>
      <c r="N566" s="23" t="str">
        <f>IFERROR(IF(M566="","",M566/SUMIF(#REF!,"TOTAL",M:M)),"")</f>
        <v/>
      </c>
    </row>
    <row r="567" spans="1:14" s="164" customFormat="1" ht="15" x14ac:dyDescent="0.2">
      <c r="A567" s="165"/>
      <c r="B567" s="171" t="e">
        <f>IF(#REF!=#REF!,M567,"")</f>
        <v>#REF!</v>
      </c>
      <c r="C567" s="167" t="e">
        <f>IF(#REF!="","",COUNTIF(#REF!,#REF!))</f>
        <v>#REF!</v>
      </c>
      <c r="D567" s="167" t="e">
        <f>IF(#REF!="","",IF(#REF!=#REF!,"",IF(OR(#REF!=#REF!,#REF!=#REF!,#REF!=#REF!),COUNTIFS(ORÇAMENTO!C$8:$C567,ORÇAMENTO!C567,ORÇAMENTO!#REF!,#REF!),COUNTIFS(ORÇAMENTO!$C$8:$C567,ORÇAMENTO!C567,ORÇAMENTO!#REF!,#REF!))))</f>
        <v>#REF!</v>
      </c>
      <c r="E567" s="176" t="s">
        <v>1447</v>
      </c>
      <c r="F567" s="177" t="s">
        <v>1710</v>
      </c>
      <c r="G567" s="178" t="s">
        <v>17</v>
      </c>
      <c r="H567" s="178" t="s">
        <v>709</v>
      </c>
      <c r="I567" s="179" t="s">
        <v>32</v>
      </c>
      <c r="J567" s="177">
        <v>2</v>
      </c>
      <c r="K567" s="180"/>
      <c r="L567" s="202"/>
      <c r="M567" s="180"/>
      <c r="N567" s="23" t="str">
        <f>IFERROR(IF(M567="","",M567/SUMIF(#REF!,"TOTAL",M:M)),"")</f>
        <v/>
      </c>
    </row>
    <row r="568" spans="1:14" s="164" customFormat="1" ht="15" x14ac:dyDescent="0.2">
      <c r="A568" s="183"/>
      <c r="B568" s="171" t="e">
        <f>IF(#REF!=#REF!,M568,"")</f>
        <v>#REF!</v>
      </c>
      <c r="C568" s="167" t="e">
        <f>IF(#REF!="","",COUNTIF(#REF!,#REF!))</f>
        <v>#REF!</v>
      </c>
      <c r="D568" s="167" t="e">
        <f>IF(#REF!="","",IF(#REF!=#REF!,"",IF(OR(#REF!=#REF!,#REF!=#REF!,#REF!=#REF!),COUNTIFS(ORÇAMENTO!C$8:$C568,ORÇAMENTO!C568,ORÇAMENTO!#REF!,#REF!),COUNTIFS(ORÇAMENTO!$C$8:$C568,ORÇAMENTO!C568,ORÇAMENTO!#REF!,#REF!))))</f>
        <v>#REF!</v>
      </c>
      <c r="E568" s="176" t="s">
        <v>1448</v>
      </c>
      <c r="F568" s="177" t="s">
        <v>710</v>
      </c>
      <c r="G568" s="178" t="s">
        <v>15</v>
      </c>
      <c r="H568" s="178" t="s">
        <v>711</v>
      </c>
      <c r="I568" s="179" t="s">
        <v>16</v>
      </c>
      <c r="J568" s="177">
        <v>415</v>
      </c>
      <c r="K568" s="180"/>
      <c r="L568" s="202"/>
      <c r="M568" s="180"/>
      <c r="N568" s="23" t="str">
        <f>IFERROR(IF(M568="","",M568/SUMIF(#REF!,"TOTAL",M:M)),"")</f>
        <v/>
      </c>
    </row>
    <row r="569" spans="1:14" s="160" customFormat="1" ht="15" x14ac:dyDescent="0.25">
      <c r="B569" s="227" t="e">
        <f>IF(#REF!=#REF!,M569,"")</f>
        <v>#REF!</v>
      </c>
      <c r="C569" s="228" t="e">
        <f>IF(#REF!="","",COUNTIF(#REF!,#REF!))</f>
        <v>#REF!</v>
      </c>
      <c r="D569" s="228" t="e">
        <f>IF(#REF!="","",IF(#REF!=#REF!,"",IF(OR(#REF!=#REF!,#REF!=#REF!,#REF!=#REF!),COUNTIFS(ORÇAMENTO!C$8:$C569,ORÇAMENTO!C569,ORÇAMENTO!#REF!,#REF!),COUNTIFS(ORÇAMENTO!$C$8:$C569,ORÇAMENTO!C569,ORÇAMENTO!#REF!,#REF!))))</f>
        <v>#REF!</v>
      </c>
      <c r="E569" s="194" t="s">
        <v>1449</v>
      </c>
      <c r="F569" s="195"/>
      <c r="G569" s="196"/>
      <c r="H569" s="196" t="s">
        <v>901</v>
      </c>
      <c r="I569" s="201"/>
      <c r="J569" s="195"/>
      <c r="K569" s="197"/>
      <c r="L569" s="204"/>
      <c r="M569" s="197"/>
      <c r="N569" s="23" t="str">
        <f>IFERROR(IF(M569="","",M569/SUMIF(#REF!,"TOTAL",M:M)),"")</f>
        <v/>
      </c>
    </row>
    <row r="570" spans="1:14" s="164" customFormat="1" ht="15" x14ac:dyDescent="0.2">
      <c r="A570" s="165"/>
      <c r="B570" s="171" t="e">
        <f>IF(#REF!=#REF!,M570,"")</f>
        <v>#REF!</v>
      </c>
      <c r="C570" s="167" t="e">
        <f>IF(#REF!="","",COUNTIF(#REF!,#REF!))</f>
        <v>#REF!</v>
      </c>
      <c r="D570" s="167" t="e">
        <f>IF(#REF!="","",IF(#REF!=#REF!,"",IF(OR(#REF!=#REF!,#REF!=#REF!,#REF!=#REF!),COUNTIFS(ORÇAMENTO!C$8:$C570,ORÇAMENTO!C570,ORÇAMENTO!#REF!,#REF!),COUNTIFS(ORÇAMENTO!$C$8:$C570,ORÇAMENTO!C570,ORÇAMENTO!#REF!,#REF!))))</f>
        <v>#REF!</v>
      </c>
      <c r="E570" s="176" t="s">
        <v>1450</v>
      </c>
      <c r="F570" s="177" t="s">
        <v>1711</v>
      </c>
      <c r="G570" s="178" t="s">
        <v>17</v>
      </c>
      <c r="H570" s="178" t="s">
        <v>712</v>
      </c>
      <c r="I570" s="179" t="s">
        <v>19</v>
      </c>
      <c r="J570" s="177">
        <v>1</v>
      </c>
      <c r="K570" s="180"/>
      <c r="L570" s="202"/>
      <c r="M570" s="180"/>
      <c r="N570" s="23" t="str">
        <f>IFERROR(IF(M570="","",M570/SUMIF(#REF!,"TOTAL",M:M)),"")</f>
        <v/>
      </c>
    </row>
    <row r="571" spans="1:14" s="160" customFormat="1" ht="24" customHeight="1" x14ac:dyDescent="0.25">
      <c r="B571" s="227" t="e">
        <f>IF(#REF!=#REF!,M571,"")</f>
        <v>#REF!</v>
      </c>
      <c r="C571" s="228" t="e">
        <f>IF(#REF!="","",COUNTIF(#REF!,#REF!))</f>
        <v>#REF!</v>
      </c>
      <c r="D571" s="228" t="e">
        <f>IF(#REF!="","",IF(#REF!=#REF!,"",IF(OR(#REF!=#REF!,#REF!=#REF!,#REF!=#REF!),COUNTIFS(ORÇAMENTO!C$8:$C571,ORÇAMENTO!C571,ORÇAMENTO!#REF!,#REF!),COUNTIFS(ORÇAMENTO!$C$8:$C571,ORÇAMENTO!C571,ORÇAMENTO!#REF!,#REF!))))</f>
        <v>#REF!</v>
      </c>
      <c r="E571" s="172" t="s">
        <v>445</v>
      </c>
      <c r="F571" s="28"/>
      <c r="G571" s="28"/>
      <c r="H571" s="28" t="s">
        <v>418</v>
      </c>
      <c r="I571" s="28"/>
      <c r="J571" s="29"/>
      <c r="K571" s="28"/>
      <c r="L571" s="28"/>
      <c r="M571" s="30"/>
      <c r="N571" s="205" t="str">
        <f>IFERROR(IF(M571="","",M571/SUMIF(#REF!,"TOTAL",M:M)),"")</f>
        <v/>
      </c>
    </row>
    <row r="572" spans="1:14" s="164" customFormat="1" ht="15" x14ac:dyDescent="0.2">
      <c r="A572" s="165"/>
      <c r="B572" s="171" t="e">
        <f>IF(#REF!=#REF!,M572,"")</f>
        <v>#REF!</v>
      </c>
      <c r="C572" s="167" t="e">
        <f>IF(#REF!="","",COUNTIF(#REF!,#REF!))</f>
        <v>#REF!</v>
      </c>
      <c r="D572" s="167" t="e">
        <f>IF(#REF!="","",IF(#REF!=#REF!,"",IF(OR(#REF!=#REF!,#REF!=#REF!,#REF!=#REF!),COUNTIFS(ORÇAMENTO!C$8:$C572,ORÇAMENTO!C572,ORÇAMENTO!#REF!,#REF!),COUNTIFS(ORÇAMENTO!$C$8:$C572,ORÇAMENTO!C572,ORÇAMENTO!#REF!,#REF!))))</f>
        <v>#REF!</v>
      </c>
      <c r="E572" s="176" t="s">
        <v>1451</v>
      </c>
      <c r="F572" s="177" t="s">
        <v>1712</v>
      </c>
      <c r="G572" s="178" t="s">
        <v>17</v>
      </c>
      <c r="H572" s="178" t="s">
        <v>419</v>
      </c>
      <c r="I572" s="179" t="s">
        <v>21</v>
      </c>
      <c r="J572" s="177">
        <v>1</v>
      </c>
      <c r="K572" s="180"/>
      <c r="L572" s="202"/>
      <c r="M572" s="180"/>
      <c r="N572" s="23" t="str">
        <f>IFERROR(IF(M572="","",M572/SUMIF(#REF!,"TOTAL",M:M)),"")</f>
        <v/>
      </c>
    </row>
    <row r="573" spans="1:14" s="160" customFormat="1" ht="24" customHeight="1" x14ac:dyDescent="0.25">
      <c r="B573" s="227" t="e">
        <f>IF(#REF!=#REF!,M573,"")</f>
        <v>#REF!</v>
      </c>
      <c r="C573" s="228" t="e">
        <f>IF(#REF!="","",COUNTIF(#REF!,#REF!))</f>
        <v>#REF!</v>
      </c>
      <c r="D573" s="228" t="e">
        <f>IF(#REF!="","",IF(#REF!=#REF!,"",IF(OR(#REF!=#REF!,#REF!=#REF!,#REF!=#REF!),COUNTIFS(ORÇAMENTO!C$8:$C573,ORÇAMENTO!C573,ORÇAMENTO!#REF!,#REF!),COUNTIFS(ORÇAMENTO!$C$8:$C573,ORÇAMENTO!C573,ORÇAMENTO!#REF!,#REF!))))</f>
        <v>#REF!</v>
      </c>
      <c r="E573" s="172" t="s">
        <v>446</v>
      </c>
      <c r="F573" s="28"/>
      <c r="G573" s="28"/>
      <c r="H573" s="28" t="s">
        <v>420</v>
      </c>
      <c r="I573" s="28"/>
      <c r="J573" s="29"/>
      <c r="K573" s="28"/>
      <c r="L573" s="28"/>
      <c r="M573" s="30"/>
      <c r="N573" s="205" t="str">
        <f>IFERROR(IF(M573="","",M573/SUMIF(#REF!,"TOTAL",M:M)),"")</f>
        <v/>
      </c>
    </row>
    <row r="574" spans="1:14" s="164" customFormat="1" ht="15" x14ac:dyDescent="0.2">
      <c r="A574" s="165"/>
      <c r="B574" s="171" t="e">
        <f>IF(#REF!=#REF!,M574,"")</f>
        <v>#REF!</v>
      </c>
      <c r="C574" s="167" t="e">
        <f>IF(#REF!="","",COUNTIF(#REF!,#REF!))</f>
        <v>#REF!</v>
      </c>
      <c r="D574" s="167" t="e">
        <f>IF(#REF!="","",IF(#REF!=#REF!,"",IF(OR(#REF!=#REF!,#REF!=#REF!,#REF!=#REF!),COUNTIFS(ORÇAMENTO!C$8:$C574,ORÇAMENTO!C574,ORÇAMENTO!#REF!,#REF!),COUNTIFS(ORÇAMENTO!$C$8:$C574,ORÇAMENTO!C574,ORÇAMENTO!#REF!,#REF!))))</f>
        <v>#REF!</v>
      </c>
      <c r="E574" s="176" t="s">
        <v>1452</v>
      </c>
      <c r="F574" s="177" t="s">
        <v>713</v>
      </c>
      <c r="G574" s="178" t="s">
        <v>15</v>
      </c>
      <c r="H574" s="178" t="s">
        <v>714</v>
      </c>
      <c r="I574" s="179" t="s">
        <v>16</v>
      </c>
      <c r="J574" s="177">
        <v>454.47</v>
      </c>
      <c r="K574" s="180"/>
      <c r="L574" s="202"/>
      <c r="M574" s="180"/>
      <c r="N574" s="23" t="str">
        <f>IFERROR(IF(M574="","",M574/SUMIF(#REF!,"TOTAL",M:M)),"")</f>
        <v/>
      </c>
    </row>
    <row r="575" spans="1:14" s="164" customFormat="1" ht="15" x14ac:dyDescent="0.2">
      <c r="A575" s="165"/>
      <c r="B575" s="171" t="e">
        <f>IF(#REF!=#REF!,M575,"")</f>
        <v>#REF!</v>
      </c>
      <c r="C575" s="167" t="e">
        <f>IF(#REF!="","",COUNTIF(#REF!,#REF!))</f>
        <v>#REF!</v>
      </c>
      <c r="D575" s="167" t="e">
        <f>IF(#REF!="","",IF(#REF!=#REF!,"",IF(OR(#REF!=#REF!,#REF!=#REF!,#REF!=#REF!),COUNTIFS(ORÇAMENTO!C$8:$C575,ORÇAMENTO!C575,ORÇAMENTO!#REF!,#REF!),COUNTIFS(ORÇAMENTO!$C$8:$C575,ORÇAMENTO!C575,ORÇAMENTO!#REF!,#REF!))))</f>
        <v>#REF!</v>
      </c>
      <c r="E575" s="176" t="s">
        <v>1453</v>
      </c>
      <c r="F575" s="177" t="s">
        <v>902</v>
      </c>
      <c r="G575" s="178" t="s">
        <v>15</v>
      </c>
      <c r="H575" s="178" t="s">
        <v>903</v>
      </c>
      <c r="I575" s="179" t="s">
        <v>16</v>
      </c>
      <c r="J575" s="177">
        <v>2404.27</v>
      </c>
      <c r="K575" s="180"/>
      <c r="L575" s="202"/>
      <c r="M575" s="180"/>
      <c r="N575" s="23" t="str">
        <f>IFERROR(IF(M575="","",M575/SUMIF(#REF!,"TOTAL",M:M)),"")</f>
        <v/>
      </c>
    </row>
    <row r="576" spans="1:14" s="160" customFormat="1" ht="24" customHeight="1" x14ac:dyDescent="0.25">
      <c r="B576" s="227" t="e">
        <f>IF(#REF!=#REF!,M576,"")</f>
        <v>#REF!</v>
      </c>
      <c r="C576" s="228" t="e">
        <f>IF(#REF!="","",COUNTIF(#REF!,#REF!))</f>
        <v>#REF!</v>
      </c>
      <c r="D576" s="228" t="e">
        <f>IF(#REF!="","",IF(#REF!=#REF!,"",IF(OR(#REF!=#REF!,#REF!=#REF!,#REF!=#REF!),COUNTIFS(ORÇAMENTO!C$8:$C576,ORÇAMENTO!C576,ORÇAMENTO!#REF!,#REF!),COUNTIFS(ORÇAMENTO!$C$8:$C576,ORÇAMENTO!C576,ORÇAMENTO!#REF!,#REF!))))</f>
        <v>#REF!</v>
      </c>
      <c r="E576" s="172" t="s">
        <v>910</v>
      </c>
      <c r="F576" s="28"/>
      <c r="G576" s="28"/>
      <c r="H576" s="28" t="s">
        <v>904</v>
      </c>
      <c r="I576" s="28"/>
      <c r="J576" s="29"/>
      <c r="K576" s="28"/>
      <c r="L576" s="28"/>
      <c r="M576" s="30"/>
      <c r="N576" s="205" t="str">
        <f>IFERROR(IF(M576="","",M576/SUMIF(#REF!,"TOTAL",M:M)),"")</f>
        <v/>
      </c>
    </row>
    <row r="577" spans="1:14" s="160" customFormat="1" ht="15" x14ac:dyDescent="0.25">
      <c r="B577" s="227" t="e">
        <f>IF(#REF!=#REF!,M577,"")</f>
        <v>#REF!</v>
      </c>
      <c r="C577" s="228" t="e">
        <f>IF(#REF!="","",COUNTIF(#REF!,#REF!))</f>
        <v>#REF!</v>
      </c>
      <c r="D577" s="228" t="e">
        <f>IF(#REF!="","",IF(#REF!=#REF!,"",IF(OR(#REF!=#REF!,#REF!=#REF!,#REF!=#REF!),COUNTIFS(ORÇAMENTO!C$8:$C577,ORÇAMENTO!C577,ORÇAMENTO!#REF!,#REF!),COUNTIFS(ORÇAMENTO!$C$8:$C577,ORÇAMENTO!C577,ORÇAMENTO!#REF!,#REF!))))</f>
        <v>#REF!</v>
      </c>
      <c r="E577" s="198" t="s">
        <v>1454</v>
      </c>
      <c r="F577" s="191"/>
      <c r="G577" s="190"/>
      <c r="H577" s="190" t="s">
        <v>904</v>
      </c>
      <c r="I577" s="199"/>
      <c r="J577" s="191"/>
      <c r="K577" s="200"/>
      <c r="L577" s="200"/>
      <c r="M577" s="200"/>
      <c r="N577" s="23" t="str">
        <f>IFERROR(IF(M577="","",M577/SUMIF(#REF!,"TOTAL",M:M)),"")</f>
        <v/>
      </c>
    </row>
    <row r="578" spans="1:14" s="164" customFormat="1" ht="15" x14ac:dyDescent="0.2">
      <c r="A578" s="165"/>
      <c r="B578" s="171" t="e">
        <f>IF(#REF!=#REF!,M578,"")</f>
        <v>#REF!</v>
      </c>
      <c r="C578" s="167" t="e">
        <f>IF(#REF!="","",COUNTIF(#REF!,#REF!))</f>
        <v>#REF!</v>
      </c>
      <c r="D578" s="167" t="e">
        <f>IF(#REF!="","",IF(#REF!=#REF!,"",IF(OR(#REF!=#REF!,#REF!=#REF!,#REF!=#REF!),COUNTIFS(ORÇAMENTO!C$8:$C578,ORÇAMENTO!C578,ORÇAMENTO!#REF!,#REF!),COUNTIFS(ORÇAMENTO!$C$8:$C578,ORÇAMENTO!C578,ORÇAMENTO!#REF!,#REF!))))</f>
        <v>#REF!</v>
      </c>
      <c r="E578" s="175" t="s">
        <v>1455</v>
      </c>
      <c r="F578" s="157" t="s">
        <v>905</v>
      </c>
      <c r="G578" s="33" t="s">
        <v>15</v>
      </c>
      <c r="H578" s="33" t="s">
        <v>906</v>
      </c>
      <c r="I578" s="32" t="s">
        <v>19</v>
      </c>
      <c r="J578" s="157">
        <v>62</v>
      </c>
      <c r="K578" s="158"/>
      <c r="L578" s="202"/>
      <c r="M578" s="158"/>
      <c r="N578" s="23" t="str">
        <f>IFERROR(IF(M578="","",M578/SUMIF(#REF!,"TOTAL",M:M)),"")</f>
        <v/>
      </c>
    </row>
    <row r="579" spans="1:14" s="160" customFormat="1" ht="15" x14ac:dyDescent="0.25">
      <c r="B579" s="227" t="e">
        <f>IF(#REF!=#REF!,M579,"")</f>
        <v>#REF!</v>
      </c>
      <c r="C579" s="228" t="e">
        <f>IF(#REF!="","",COUNTIF(#REF!,#REF!))</f>
        <v>#REF!</v>
      </c>
      <c r="D579" s="228" t="e">
        <f>IF(#REF!="","",IF(#REF!=#REF!,"",IF(OR(#REF!=#REF!,#REF!=#REF!,#REF!=#REF!),COUNTIFS(ORÇAMENTO!C$8:$C579,ORÇAMENTO!C579,ORÇAMENTO!#REF!,#REF!),COUNTIFS(ORÇAMENTO!$C$8:$C579,ORÇAMENTO!C579,ORÇAMENTO!#REF!,#REF!))))</f>
        <v>#REF!</v>
      </c>
      <c r="E579" s="172" t="s">
        <v>1456</v>
      </c>
      <c r="F579" s="28"/>
      <c r="G579" s="28"/>
      <c r="H579" s="28" t="s">
        <v>1457</v>
      </c>
      <c r="I579" s="28"/>
      <c r="J579" s="29"/>
      <c r="K579" s="28"/>
      <c r="L579" s="28"/>
      <c r="M579" s="30"/>
      <c r="N579" s="205" t="str">
        <f>IFERROR(IF(M579="","",M579/SUMIF(#REF!,"TOTAL",M:M)),"")</f>
        <v/>
      </c>
    </row>
    <row r="580" spans="1:14" s="160" customFormat="1" ht="15" x14ac:dyDescent="0.25">
      <c r="B580" s="171" t="e">
        <f>IF(#REF!=#REF!,M580,"")</f>
        <v>#REF!</v>
      </c>
      <c r="C580" s="167" t="e">
        <f>IF(#REF!="","",COUNTIF(#REF!,#REF!))</f>
        <v>#REF!</v>
      </c>
      <c r="D580" s="167" t="e">
        <f>IF(#REF!="","",IF(#REF!=#REF!,"",IF(OR(#REF!=#REF!,#REF!=#REF!,#REF!=#REF!),COUNTIFS(ORÇAMENTO!C$8:$C580,ORÇAMENTO!C580,ORÇAMENTO!#REF!,#REF!),COUNTIFS(ORÇAMENTO!$C$8:$C580,ORÇAMENTO!C580,ORÇAMENTO!#REF!,#REF!))))</f>
        <v>#REF!</v>
      </c>
      <c r="E580" s="176" t="s">
        <v>1458</v>
      </c>
      <c r="F580" s="177" t="s">
        <v>1733</v>
      </c>
      <c r="G580" s="261"/>
      <c r="H580" s="178" t="s">
        <v>1732</v>
      </c>
      <c r="I580" s="179" t="s">
        <v>19</v>
      </c>
      <c r="J580" s="177">
        <v>1</v>
      </c>
      <c r="K580" s="180"/>
      <c r="L580" s="244"/>
      <c r="M580" s="180"/>
      <c r="N580" s="23" t="str">
        <f>IFERROR(IF(M580="","",M580/SUMIF(#REF!,"TOTAL",M:M)),"")</f>
        <v/>
      </c>
    </row>
    <row r="581" spans="1:14" s="165" customFormat="1" ht="30" x14ac:dyDescent="0.2">
      <c r="B581" s="171" t="e">
        <f>IF(#REF!=#REF!,M581,"")</f>
        <v>#REF!</v>
      </c>
      <c r="C581" s="167" t="e">
        <f>IF(#REF!="","",COUNTIF(#REF!,#REF!))</f>
        <v>#REF!</v>
      </c>
      <c r="D581" s="167" t="e">
        <f>IF(#REF!="","",IF(#REF!=#REF!,"",IF(OR(#REF!=#REF!,#REF!=#REF!,#REF!=#REF!),COUNTIFS(ORÇAMENTO!C$8:$C581,ORÇAMENTO!C581,ORÇAMENTO!#REF!,#REF!),COUNTIFS(ORÇAMENTO!$C$8:$C581,ORÇAMENTO!C581,ORÇAMENTO!#REF!,#REF!))))</f>
        <v>#REF!</v>
      </c>
      <c r="E581" s="176" t="s">
        <v>1459</v>
      </c>
      <c r="F581" s="177" t="s">
        <v>1475</v>
      </c>
      <c r="G581" s="178" t="s">
        <v>15</v>
      </c>
      <c r="H581" s="178" t="s">
        <v>1476</v>
      </c>
      <c r="I581" s="179" t="s">
        <v>19</v>
      </c>
      <c r="J581" s="177">
        <v>3</v>
      </c>
      <c r="K581" s="180"/>
      <c r="L581" s="202"/>
      <c r="M581" s="180"/>
      <c r="N581" s="23" t="str">
        <f>IFERROR(IF(M581="","",M581/SUMIF(#REF!,"TOTAL",M:M)),"")</f>
        <v/>
      </c>
    </row>
    <row r="582" spans="1:14" s="165" customFormat="1" ht="15" x14ac:dyDescent="0.2">
      <c r="B582" s="171" t="e">
        <f>IF(#REF!=#REF!,M582,"")</f>
        <v>#REF!</v>
      </c>
      <c r="C582" s="167" t="e">
        <f>IF(#REF!="","",COUNTIF(#REF!,#REF!))</f>
        <v>#REF!</v>
      </c>
      <c r="D582" s="167" t="e">
        <f>IF(#REF!="","",IF(#REF!=#REF!,"",IF(OR(#REF!=#REF!,#REF!=#REF!,#REF!=#REF!),COUNTIFS(ORÇAMENTO!C$8:$C582,ORÇAMENTO!C582,ORÇAMENTO!#REF!,#REF!),COUNTIFS(ORÇAMENTO!$C$8:$C582,ORÇAMENTO!C582,ORÇAMENTO!#REF!,#REF!))))</f>
        <v>#REF!</v>
      </c>
      <c r="E582" s="176" t="s">
        <v>1460</v>
      </c>
      <c r="F582" s="177" t="s">
        <v>1477</v>
      </c>
      <c r="G582" s="178" t="s">
        <v>15</v>
      </c>
      <c r="H582" s="178" t="s">
        <v>1478</v>
      </c>
      <c r="I582" s="179" t="s">
        <v>19</v>
      </c>
      <c r="J582" s="177">
        <v>3</v>
      </c>
      <c r="K582" s="180"/>
      <c r="L582" s="202"/>
      <c r="M582" s="180"/>
      <c r="N582" s="23" t="str">
        <f>IFERROR(IF(M582="","",M582/SUMIF(#REF!,"TOTAL",M:M)),"")</f>
        <v/>
      </c>
    </row>
    <row r="583" spans="1:14" s="165" customFormat="1" ht="15" x14ac:dyDescent="0.2">
      <c r="B583" s="171" t="e">
        <f>IF(#REF!=#REF!,M583,"")</f>
        <v>#REF!</v>
      </c>
      <c r="C583" s="167" t="e">
        <f>IF(#REF!="","",COUNTIF(#REF!,#REF!))</f>
        <v>#REF!</v>
      </c>
      <c r="D583" s="167" t="e">
        <f>IF(#REF!="","",IF(#REF!=#REF!,"",IF(OR(#REF!=#REF!,#REF!=#REF!,#REF!=#REF!),COUNTIFS(ORÇAMENTO!C$8:$C583,ORÇAMENTO!C583,ORÇAMENTO!#REF!,#REF!),COUNTIFS(ORÇAMENTO!$C$8:$C583,ORÇAMENTO!C583,ORÇAMENTO!#REF!,#REF!))))</f>
        <v>#REF!</v>
      </c>
      <c r="E583" s="176" t="s">
        <v>1461</v>
      </c>
      <c r="F583" s="177" t="s">
        <v>1479</v>
      </c>
      <c r="G583" s="178" t="s">
        <v>285</v>
      </c>
      <c r="H583" s="178" t="s">
        <v>1480</v>
      </c>
      <c r="I583" s="179" t="s">
        <v>184</v>
      </c>
      <c r="J583" s="177">
        <v>3</v>
      </c>
      <c r="K583" s="180"/>
      <c r="L583" s="202"/>
      <c r="M583" s="180"/>
      <c r="N583" s="23" t="str">
        <f>IFERROR(IF(M583="","",M583/SUMIF(#REF!,"TOTAL",M:M)),"")</f>
        <v/>
      </c>
    </row>
    <row r="584" spans="1:14" s="165" customFormat="1" ht="15" x14ac:dyDescent="0.2">
      <c r="B584" s="171" t="e">
        <f>IF(#REF!=#REF!,M584,"")</f>
        <v>#REF!</v>
      </c>
      <c r="C584" s="167" t="e">
        <f>IF(#REF!="","",COUNTIF(#REF!,#REF!))</f>
        <v>#REF!</v>
      </c>
      <c r="D584" s="167" t="e">
        <f>IF(#REF!="","",IF(#REF!=#REF!,"",IF(OR(#REF!=#REF!,#REF!=#REF!,#REF!=#REF!),COUNTIFS(ORÇAMENTO!C$8:$C584,ORÇAMENTO!C584,ORÇAMENTO!#REF!,#REF!),COUNTIFS(ORÇAMENTO!$C$8:$C584,ORÇAMENTO!C584,ORÇAMENTO!#REF!,#REF!))))</f>
        <v>#REF!</v>
      </c>
      <c r="E584" s="176" t="s">
        <v>1462</v>
      </c>
      <c r="F584" s="177" t="s">
        <v>1481</v>
      </c>
      <c r="G584" s="178" t="s">
        <v>1482</v>
      </c>
      <c r="H584" s="178" t="s">
        <v>1483</v>
      </c>
      <c r="I584" s="179" t="s">
        <v>19</v>
      </c>
      <c r="J584" s="177">
        <v>1</v>
      </c>
      <c r="K584" s="180"/>
      <c r="L584" s="202"/>
      <c r="M584" s="180"/>
      <c r="N584" s="23" t="str">
        <f>IFERROR(IF(M584="","",M584/SUMIF(#REF!,"TOTAL",M:M)),"")</f>
        <v/>
      </c>
    </row>
    <row r="585" spans="1:14" s="165" customFormat="1" ht="15" x14ac:dyDescent="0.2">
      <c r="B585" s="171" t="e">
        <f>IF(#REF!=#REF!,M585,"")</f>
        <v>#REF!</v>
      </c>
      <c r="C585" s="167" t="e">
        <f>IF(#REF!="","",COUNTIF(#REF!,#REF!))</f>
        <v>#REF!</v>
      </c>
      <c r="D585" s="167" t="e">
        <f>IF(#REF!="","",IF(#REF!=#REF!,"",IF(OR(#REF!=#REF!,#REF!=#REF!,#REF!=#REF!),COUNTIFS(ORÇAMENTO!C$8:$C585,ORÇAMENTO!C585,ORÇAMENTO!#REF!,#REF!),COUNTIFS(ORÇAMENTO!$C$8:$C585,ORÇAMENTO!C585,ORÇAMENTO!#REF!,#REF!))))</f>
        <v>#REF!</v>
      </c>
      <c r="E585" s="176" t="s">
        <v>1463</v>
      </c>
      <c r="F585" s="177" t="s">
        <v>1713</v>
      </c>
      <c r="G585" s="178" t="s">
        <v>17</v>
      </c>
      <c r="H585" s="178" t="s">
        <v>1484</v>
      </c>
      <c r="I585" s="179" t="s">
        <v>19</v>
      </c>
      <c r="J585" s="177">
        <v>3</v>
      </c>
      <c r="K585" s="180"/>
      <c r="L585" s="202"/>
      <c r="M585" s="180"/>
      <c r="N585" s="23" t="str">
        <f>IFERROR(IF(M585="","",M585/SUMIF(#REF!,"TOTAL",M:M)),"")</f>
        <v/>
      </c>
    </row>
    <row r="586" spans="1:14" s="165" customFormat="1" ht="15" x14ac:dyDescent="0.2">
      <c r="B586" s="171" t="e">
        <f>IF(#REF!=#REF!,M586,"")</f>
        <v>#REF!</v>
      </c>
      <c r="C586" s="167" t="e">
        <f>IF(#REF!="","",COUNTIF(#REF!,#REF!))</f>
        <v>#REF!</v>
      </c>
      <c r="D586" s="167" t="e">
        <f>IF(#REF!="","",IF(#REF!=#REF!,"",IF(OR(#REF!=#REF!,#REF!=#REF!,#REF!=#REF!),COUNTIFS(ORÇAMENTO!C$8:$C586,ORÇAMENTO!C586,ORÇAMENTO!#REF!,#REF!),COUNTIFS(ORÇAMENTO!$C$8:$C586,ORÇAMENTO!C586,ORÇAMENTO!#REF!,#REF!))))</f>
        <v>#REF!</v>
      </c>
      <c r="E586" s="176" t="s">
        <v>1464</v>
      </c>
      <c r="F586" s="177" t="s">
        <v>1714</v>
      </c>
      <c r="G586" s="178" t="s">
        <v>17</v>
      </c>
      <c r="H586" s="178" t="s">
        <v>1485</v>
      </c>
      <c r="I586" s="179" t="s">
        <v>184</v>
      </c>
      <c r="J586" s="177">
        <v>3</v>
      </c>
      <c r="K586" s="180"/>
      <c r="L586" s="202"/>
      <c r="M586" s="180"/>
      <c r="N586" s="23" t="str">
        <f>IFERROR(IF(M586="","",M586/SUMIF(#REF!,"TOTAL",M:M)),"")</f>
        <v/>
      </c>
    </row>
    <row r="587" spans="1:14" s="165" customFormat="1" ht="30" x14ac:dyDescent="0.2">
      <c r="B587" s="171" t="e">
        <f>IF(#REF!=#REF!,M587,"")</f>
        <v>#REF!</v>
      </c>
      <c r="C587" s="167" t="e">
        <f>IF(#REF!="","",COUNTIF(#REF!,#REF!))</f>
        <v>#REF!</v>
      </c>
      <c r="D587" s="167" t="e">
        <f>IF(#REF!="","",IF(#REF!=#REF!,"",IF(OR(#REF!=#REF!,#REF!=#REF!,#REF!=#REF!),COUNTIFS(ORÇAMENTO!C$8:$C587,ORÇAMENTO!C587,ORÇAMENTO!#REF!,#REF!),COUNTIFS(ORÇAMENTO!$C$8:$C587,ORÇAMENTO!C587,ORÇAMENTO!#REF!,#REF!))))</f>
        <v>#REF!</v>
      </c>
      <c r="E587" s="176" t="s">
        <v>1465</v>
      </c>
      <c r="F587" s="177" t="s">
        <v>319</v>
      </c>
      <c r="G587" s="178" t="s">
        <v>15</v>
      </c>
      <c r="H587" s="178" t="s">
        <v>320</v>
      </c>
      <c r="I587" s="179" t="s">
        <v>30</v>
      </c>
      <c r="J587" s="177">
        <v>60</v>
      </c>
      <c r="K587" s="180"/>
      <c r="L587" s="202"/>
      <c r="M587" s="180"/>
      <c r="N587" s="23" t="str">
        <f>IFERROR(IF(M587="","",M587/SUMIF(#REF!,"TOTAL",M:M)),"")</f>
        <v/>
      </c>
    </row>
    <row r="588" spans="1:14" s="165" customFormat="1" ht="30" x14ac:dyDescent="0.2">
      <c r="B588" s="171" t="e">
        <f>IF(#REF!=#REF!,M588,"")</f>
        <v>#REF!</v>
      </c>
      <c r="C588" s="167" t="e">
        <f>IF(#REF!="","",COUNTIF(#REF!,#REF!))</f>
        <v>#REF!</v>
      </c>
      <c r="D588" s="167" t="e">
        <f>IF(#REF!="","",IF(#REF!=#REF!,"",IF(OR(#REF!=#REF!,#REF!=#REF!,#REF!=#REF!),COUNTIFS(ORÇAMENTO!C$8:$C588,ORÇAMENTO!C588,ORÇAMENTO!#REF!,#REF!),COUNTIFS(ORÇAMENTO!$C$8:$C588,ORÇAMENTO!C588,ORÇAMENTO!#REF!,#REF!))))</f>
        <v>#REF!</v>
      </c>
      <c r="E588" s="176" t="s">
        <v>1466</v>
      </c>
      <c r="F588" s="177" t="s">
        <v>1715</v>
      </c>
      <c r="G588" s="178" t="s">
        <v>17</v>
      </c>
      <c r="H588" s="178" t="s">
        <v>1486</v>
      </c>
      <c r="I588" s="179" t="s">
        <v>1487</v>
      </c>
      <c r="J588" s="177">
        <v>1</v>
      </c>
      <c r="K588" s="180"/>
      <c r="L588" s="202"/>
      <c r="M588" s="180"/>
      <c r="N588" s="23" t="str">
        <f>IFERROR(IF(M588="","",M588/SUMIF(#REF!,"TOTAL",M:M)),"")</f>
        <v/>
      </c>
    </row>
    <row r="589" spans="1:14" s="165" customFormat="1" ht="15" x14ac:dyDescent="0.2">
      <c r="B589" s="171" t="e">
        <f>IF(#REF!=#REF!,M589,"")</f>
        <v>#REF!</v>
      </c>
      <c r="C589" s="167" t="e">
        <f>IF(#REF!="","",COUNTIF(#REF!,#REF!))</f>
        <v>#REF!</v>
      </c>
      <c r="D589" s="167" t="e">
        <f>IF(#REF!="","",IF(#REF!=#REF!,"",IF(OR(#REF!=#REF!,#REF!=#REF!,#REF!=#REF!),COUNTIFS(ORÇAMENTO!C$8:$C589,ORÇAMENTO!C589,ORÇAMENTO!#REF!,#REF!),COUNTIFS(ORÇAMENTO!$C$8:$C589,ORÇAMENTO!C589,ORÇAMENTO!#REF!,#REF!))))</f>
        <v>#REF!</v>
      </c>
      <c r="E589" s="176" t="s">
        <v>1467</v>
      </c>
      <c r="F589" s="177" t="s">
        <v>1716</v>
      </c>
      <c r="G589" s="178" t="s">
        <v>17</v>
      </c>
      <c r="H589" s="178" t="s">
        <v>1488</v>
      </c>
      <c r="I589" s="179" t="s">
        <v>19</v>
      </c>
      <c r="J589" s="177">
        <v>2</v>
      </c>
      <c r="K589" s="180"/>
      <c r="L589" s="202"/>
      <c r="M589" s="180"/>
      <c r="N589" s="23" t="str">
        <f>IFERROR(IF(M589="","",M589/SUMIF(#REF!,"TOTAL",M:M)),"")</f>
        <v/>
      </c>
    </row>
    <row r="590" spans="1:14" s="165" customFormat="1" ht="15" x14ac:dyDescent="0.2">
      <c r="B590" s="171" t="e">
        <f>IF(#REF!=#REF!,M590,"")</f>
        <v>#REF!</v>
      </c>
      <c r="C590" s="167" t="e">
        <f>IF(#REF!="","",COUNTIF(#REF!,#REF!))</f>
        <v>#REF!</v>
      </c>
      <c r="D590" s="167" t="e">
        <f>IF(#REF!="","",IF(#REF!=#REF!,"",IF(OR(#REF!=#REF!,#REF!=#REF!,#REF!=#REF!),COUNTIFS(ORÇAMENTO!C$8:$C590,ORÇAMENTO!C590,ORÇAMENTO!#REF!,#REF!),COUNTIFS(ORÇAMENTO!$C$8:$C590,ORÇAMENTO!C590,ORÇAMENTO!#REF!,#REF!))))</f>
        <v>#REF!</v>
      </c>
      <c r="E590" s="176" t="s">
        <v>1468</v>
      </c>
      <c r="F590" s="177" t="s">
        <v>1489</v>
      </c>
      <c r="G590" s="178" t="s">
        <v>15</v>
      </c>
      <c r="H590" s="178" t="s">
        <v>1490</v>
      </c>
      <c r="I590" s="179" t="s">
        <v>30</v>
      </c>
      <c r="J590" s="177">
        <v>3</v>
      </c>
      <c r="K590" s="180"/>
      <c r="L590" s="202"/>
      <c r="M590" s="180"/>
      <c r="N590" s="23" t="str">
        <f>IFERROR(IF(M590="","",M590/SUMIF(#REF!,"TOTAL",M:M)),"")</f>
        <v/>
      </c>
    </row>
    <row r="591" spans="1:14" s="165" customFormat="1" ht="15" x14ac:dyDescent="0.2">
      <c r="B591" s="171" t="e">
        <f>IF(#REF!=#REF!,M591,"")</f>
        <v>#REF!</v>
      </c>
      <c r="C591" s="167" t="e">
        <f>IF(#REF!="","",COUNTIF(#REF!,#REF!))</f>
        <v>#REF!</v>
      </c>
      <c r="D591" s="167" t="e">
        <f>IF(#REF!="","",IF(#REF!=#REF!,"",IF(OR(#REF!=#REF!,#REF!=#REF!,#REF!=#REF!),COUNTIFS(ORÇAMENTO!C$8:$C591,ORÇAMENTO!C591,ORÇAMENTO!#REF!,#REF!),COUNTIFS(ORÇAMENTO!$C$8:$C591,ORÇAMENTO!C591,ORÇAMENTO!#REF!,#REF!))))</f>
        <v>#REF!</v>
      </c>
      <c r="E591" s="176" t="s">
        <v>1469</v>
      </c>
      <c r="F591" s="177" t="s">
        <v>1491</v>
      </c>
      <c r="G591" s="178" t="s">
        <v>15</v>
      </c>
      <c r="H591" s="178" t="s">
        <v>1492</v>
      </c>
      <c r="I591" s="179" t="s">
        <v>30</v>
      </c>
      <c r="J591" s="177">
        <v>30</v>
      </c>
      <c r="K591" s="180"/>
      <c r="L591" s="202"/>
      <c r="M591" s="180"/>
      <c r="N591" s="23" t="str">
        <f>IFERROR(IF(M591="","",M591/SUMIF(#REF!,"TOTAL",M:M)),"")</f>
        <v/>
      </c>
    </row>
    <row r="592" spans="1:14" s="165" customFormat="1" ht="15" x14ac:dyDescent="0.2">
      <c r="B592" s="171" t="e">
        <f>IF(#REF!=#REF!,M592,"")</f>
        <v>#REF!</v>
      </c>
      <c r="C592" s="167" t="e">
        <f>IF(#REF!="","",COUNTIF(#REF!,#REF!))</f>
        <v>#REF!</v>
      </c>
      <c r="D592" s="167" t="e">
        <f>IF(#REF!="","",IF(#REF!=#REF!,"",IF(OR(#REF!=#REF!,#REF!=#REF!,#REF!=#REF!),COUNTIFS(ORÇAMENTO!C$8:$C592,ORÇAMENTO!C592,ORÇAMENTO!#REF!,#REF!),COUNTIFS(ORÇAMENTO!$C$8:$C592,ORÇAMENTO!C592,ORÇAMENTO!#REF!,#REF!))))</f>
        <v>#REF!</v>
      </c>
      <c r="E592" s="176" t="s">
        <v>1470</v>
      </c>
      <c r="F592" s="177" t="s">
        <v>1717</v>
      </c>
      <c r="G592" s="178" t="s">
        <v>17</v>
      </c>
      <c r="H592" s="178" t="s">
        <v>1493</v>
      </c>
      <c r="I592" s="179" t="s">
        <v>30</v>
      </c>
      <c r="J592" s="177">
        <v>1</v>
      </c>
      <c r="K592" s="180"/>
      <c r="L592" s="202"/>
      <c r="M592" s="180"/>
      <c r="N592" s="23" t="str">
        <f>IFERROR(IF(M592="","",M592/SUMIF(#REF!,"TOTAL",M:M)),"")</f>
        <v/>
      </c>
    </row>
    <row r="593" spans="1:14" s="165" customFormat="1" ht="30" customHeight="1" x14ac:dyDescent="0.2">
      <c r="A593" s="183"/>
      <c r="B593" s="171" t="e">
        <f>IF(#REF!=#REF!,M593,"")</f>
        <v>#REF!</v>
      </c>
      <c r="C593" s="167" t="e">
        <f>IF(#REF!="","",COUNTIF(#REF!,#REF!))</f>
        <v>#REF!</v>
      </c>
      <c r="D593" s="167" t="e">
        <f>IF(#REF!="","",IF(#REF!=#REF!,"",IF(OR(#REF!=#REF!,#REF!=#REF!,#REF!=#REF!),COUNTIFS(ORÇAMENTO!C$8:$C593,ORÇAMENTO!C593,ORÇAMENTO!#REF!,#REF!),COUNTIFS(ORÇAMENTO!$C$8:$C593,ORÇAMENTO!C593,ORÇAMENTO!#REF!,#REF!))))</f>
        <v>#REF!</v>
      </c>
      <c r="E593" s="176" t="s">
        <v>1471</v>
      </c>
      <c r="F593" s="177" t="s">
        <v>1718</v>
      </c>
      <c r="G593" s="178" t="s">
        <v>17</v>
      </c>
      <c r="H593" s="178" t="s">
        <v>1494</v>
      </c>
      <c r="I593" s="179" t="s">
        <v>184</v>
      </c>
      <c r="J593" s="177">
        <v>5</v>
      </c>
      <c r="K593" s="180"/>
      <c r="L593" s="202"/>
      <c r="M593" s="180"/>
      <c r="N593" s="23" t="str">
        <f>IFERROR(IF(M593="","",M593/SUMIF(#REF!,"TOTAL",M:M)),"")</f>
        <v/>
      </c>
    </row>
    <row r="594" spans="1:14" s="165" customFormat="1" ht="15" x14ac:dyDescent="0.2">
      <c r="B594" s="171" t="e">
        <f>IF(#REF!=#REF!,M594,"")</f>
        <v>#REF!</v>
      </c>
      <c r="C594" s="167" t="e">
        <f>IF(#REF!="","",COUNTIF(#REF!,#REF!))</f>
        <v>#REF!</v>
      </c>
      <c r="D594" s="167" t="e">
        <f>IF(#REF!="","",IF(#REF!=#REF!,"",IF(OR(#REF!=#REF!,#REF!=#REF!,#REF!=#REF!),COUNTIFS(ORÇAMENTO!C$8:$C594,ORÇAMENTO!C594,ORÇAMENTO!#REF!,#REF!),COUNTIFS(ORÇAMENTO!$C$8:$C594,ORÇAMENTO!C594,ORÇAMENTO!#REF!,#REF!))))</f>
        <v>#REF!</v>
      </c>
      <c r="E594" s="176" t="s">
        <v>1472</v>
      </c>
      <c r="F594" s="177" t="s">
        <v>1741</v>
      </c>
      <c r="G594" s="178" t="s">
        <v>17</v>
      </c>
      <c r="H594" s="178" t="s">
        <v>1495</v>
      </c>
      <c r="I594" s="179" t="s">
        <v>19</v>
      </c>
      <c r="J594" s="177">
        <v>5</v>
      </c>
      <c r="K594" s="180"/>
      <c r="L594" s="202"/>
      <c r="M594" s="180"/>
      <c r="N594" s="23" t="str">
        <f>IFERROR(IF(M594="","",M594/SUMIF(#REF!,"TOTAL",M:M)),"")</f>
        <v/>
      </c>
    </row>
    <row r="595" spans="1:14" s="165" customFormat="1" ht="30" x14ac:dyDescent="0.2">
      <c r="B595" s="171" t="e">
        <f>IF(#REF!=#REF!,M595,"")</f>
        <v>#REF!</v>
      </c>
      <c r="C595" s="167" t="e">
        <f>IF(#REF!="","",COUNTIF(#REF!,#REF!))</f>
        <v>#REF!</v>
      </c>
      <c r="D595" s="167" t="e">
        <f>IF(#REF!="","",IF(#REF!=#REF!,"",IF(OR(#REF!=#REF!,#REF!=#REF!,#REF!=#REF!),COUNTIFS(ORÇAMENTO!C$8:$C595,ORÇAMENTO!C595,ORÇAMENTO!#REF!,#REF!),COUNTIFS(ORÇAMENTO!$C$8:$C595,ORÇAMENTO!C595,ORÇAMENTO!#REF!,#REF!))))</f>
        <v>#REF!</v>
      </c>
      <c r="E595" s="176" t="s">
        <v>1473</v>
      </c>
      <c r="F595" s="177" t="s">
        <v>1496</v>
      </c>
      <c r="G595" s="178" t="s">
        <v>15</v>
      </c>
      <c r="H595" s="178" t="s">
        <v>1497</v>
      </c>
      <c r="I595" s="179" t="s">
        <v>19</v>
      </c>
      <c r="J595" s="177">
        <v>3</v>
      </c>
      <c r="K595" s="180"/>
      <c r="L595" s="202"/>
      <c r="M595" s="180"/>
      <c r="N595" s="23" t="str">
        <f>IFERROR(IF(M595="","",M595/SUMIF(#REF!,"TOTAL",M:M)),"")</f>
        <v/>
      </c>
    </row>
    <row r="596" spans="1:14" s="165" customFormat="1" ht="15" x14ac:dyDescent="0.2">
      <c r="B596" s="171" t="e">
        <f>IF(#REF!=#REF!,M596,"")</f>
        <v>#REF!</v>
      </c>
      <c r="C596" s="167" t="e">
        <f>IF(#REF!="","",COUNTIF(#REF!,#REF!))</f>
        <v>#REF!</v>
      </c>
      <c r="D596" s="167" t="e">
        <f>IF(#REF!="","",IF(#REF!=#REF!,"",IF(OR(#REF!=#REF!,#REF!=#REF!,#REF!=#REF!),COUNTIFS(ORÇAMENTO!C$8:$C596,ORÇAMENTO!C596,ORÇAMENTO!#REF!,#REF!),COUNTIFS(ORÇAMENTO!$C$8:$C596,ORÇAMENTO!C596,ORÇAMENTO!#REF!,#REF!))))</f>
        <v>#REF!</v>
      </c>
      <c r="E596" s="176" t="s">
        <v>1474</v>
      </c>
      <c r="F596" s="177" t="s">
        <v>1719</v>
      </c>
      <c r="G596" s="178" t="s">
        <v>17</v>
      </c>
      <c r="H596" s="178" t="s">
        <v>1498</v>
      </c>
      <c r="I596" s="179" t="s">
        <v>809</v>
      </c>
      <c r="J596" s="177">
        <v>1</v>
      </c>
      <c r="K596" s="180"/>
      <c r="L596" s="202"/>
      <c r="M596" s="180"/>
      <c r="N596" s="23" t="str">
        <f>IFERROR(IF(M596="","",M596/SUMIF(#REF!,"TOTAL",M:M)),"")</f>
        <v/>
      </c>
    </row>
    <row r="597" spans="1:14" s="165" customFormat="1" ht="30" x14ac:dyDescent="0.2">
      <c r="B597" s="171" t="e">
        <f>IF(#REF!=#REF!,M597,"")</f>
        <v>#REF!</v>
      </c>
      <c r="C597" s="167" t="e">
        <f>IF(#REF!="","",COUNTIF(#REF!,#REF!))</f>
        <v>#REF!</v>
      </c>
      <c r="D597" s="167" t="e">
        <f>IF(#REF!="","",IF(#REF!=#REF!,"",IF(OR(#REF!=#REF!,#REF!=#REF!,#REF!=#REF!),COUNTIFS(ORÇAMENTO!C$8:$C597,ORÇAMENTO!C597,ORÇAMENTO!#REF!,#REF!),COUNTIFS(ORÇAMENTO!$C$8:$C597,ORÇAMENTO!C597,ORÇAMENTO!#REF!,#REF!))))</f>
        <v>#REF!</v>
      </c>
      <c r="E597" s="176" t="s">
        <v>1501</v>
      </c>
      <c r="F597" s="177" t="s">
        <v>1742</v>
      </c>
      <c r="G597" s="178" t="s">
        <v>17</v>
      </c>
      <c r="H597" s="178" t="s">
        <v>1499</v>
      </c>
      <c r="I597" s="179" t="s">
        <v>1500</v>
      </c>
      <c r="J597" s="177">
        <v>1</v>
      </c>
      <c r="K597" s="180"/>
      <c r="L597" s="202"/>
      <c r="M597" s="180"/>
      <c r="N597" s="23" t="str">
        <f>IFERROR(IF(M597="","",M597/SUMIF(#REF!,"TOTAL",M:M)),"")</f>
        <v/>
      </c>
    </row>
    <row r="598" spans="1:14" s="165" customFormat="1" ht="15" x14ac:dyDescent="0.2">
      <c r="B598" s="171" t="e">
        <f>IF(#REF!=#REF!,M598,"")</f>
        <v>#REF!</v>
      </c>
      <c r="C598" s="167" t="e">
        <f>IF(#REF!="","",COUNTIF(#REF!,#REF!))</f>
        <v>#REF!</v>
      </c>
      <c r="D598" s="167" t="e">
        <f>IF(#REF!="","",IF(#REF!=#REF!,"",IF(OR(#REF!=#REF!,#REF!=#REF!,#REF!=#REF!),COUNTIFS(ORÇAMENTO!C$8:$C598,ORÇAMENTO!C598,ORÇAMENTO!#REF!,#REF!),COUNTIFS(ORÇAMENTO!$C$8:$C598,ORÇAMENTO!C598,ORÇAMENTO!#REF!,#REF!))))</f>
        <v>#REF!</v>
      </c>
      <c r="E598" s="176" t="s">
        <v>1502</v>
      </c>
      <c r="F598" s="177" t="s">
        <v>844</v>
      </c>
      <c r="G598" s="178" t="s">
        <v>15</v>
      </c>
      <c r="H598" s="178" t="s">
        <v>845</v>
      </c>
      <c r="I598" s="179" t="s">
        <v>30</v>
      </c>
      <c r="J598" s="177">
        <v>110</v>
      </c>
      <c r="K598" s="180"/>
      <c r="L598" s="202"/>
      <c r="M598" s="180"/>
      <c r="N598" s="23" t="str">
        <f>IFERROR(IF(M598="","",M598/SUMIF(#REF!,"TOTAL",M:M)),"")</f>
        <v/>
      </c>
    </row>
    <row r="599" spans="1:14" s="165" customFormat="1" ht="15" x14ac:dyDescent="0.2">
      <c r="B599" s="171" t="e">
        <f>IF(#REF!=#REF!,M599,"")</f>
        <v>#REF!</v>
      </c>
      <c r="C599" s="167" t="e">
        <f>IF(#REF!="","",COUNTIF(#REF!,#REF!))</f>
        <v>#REF!</v>
      </c>
      <c r="D599" s="167" t="e">
        <f>IF(#REF!="","",IF(#REF!=#REF!,"",IF(OR(#REF!=#REF!,#REF!=#REF!,#REF!=#REF!),COUNTIFS(ORÇAMENTO!C$8:$C599,ORÇAMENTO!C599,ORÇAMENTO!#REF!,#REF!),COUNTIFS(ORÇAMENTO!$C$8:$C599,ORÇAMENTO!C599,ORÇAMENTO!#REF!,#REF!))))</f>
        <v>#REF!</v>
      </c>
      <c r="E599" s="176" t="s">
        <v>1503</v>
      </c>
      <c r="F599" s="177" t="s">
        <v>1735</v>
      </c>
      <c r="G599" s="178" t="s">
        <v>17</v>
      </c>
      <c r="H599" s="178" t="s">
        <v>1515</v>
      </c>
      <c r="I599" s="179" t="s">
        <v>184</v>
      </c>
      <c r="J599" s="177">
        <v>1</v>
      </c>
      <c r="K599" s="180"/>
      <c r="L599" s="202"/>
      <c r="M599" s="180"/>
      <c r="N599" s="23" t="str">
        <f>IFERROR(IF(M599="","",M599/SUMIF(#REF!,"TOTAL",M:M)),"")</f>
        <v/>
      </c>
    </row>
    <row r="600" spans="1:14" s="165" customFormat="1" ht="15" x14ac:dyDescent="0.2">
      <c r="B600" s="171" t="e">
        <f>IF(#REF!=#REF!,M600,"")</f>
        <v>#REF!</v>
      </c>
      <c r="C600" s="167" t="e">
        <f>IF(#REF!="","",COUNTIF(#REF!,#REF!))</f>
        <v>#REF!</v>
      </c>
      <c r="D600" s="167" t="e">
        <f>IF(#REF!="","",IF(#REF!=#REF!,"",IF(OR(#REF!=#REF!,#REF!=#REF!,#REF!=#REF!),COUNTIFS(ORÇAMENTO!C$8:$C600,ORÇAMENTO!C600,ORÇAMENTO!#REF!,#REF!),COUNTIFS(ORÇAMENTO!$C$8:$C600,ORÇAMENTO!C600,ORÇAMENTO!#REF!,#REF!))))</f>
        <v>#REF!</v>
      </c>
      <c r="E600" s="176" t="s">
        <v>1504</v>
      </c>
      <c r="F600" s="177" t="s">
        <v>1516</v>
      </c>
      <c r="G600" s="178" t="s">
        <v>15</v>
      </c>
      <c r="H600" s="178" t="s">
        <v>1517</v>
      </c>
      <c r="I600" s="179" t="s">
        <v>32</v>
      </c>
      <c r="J600" s="177">
        <v>6.75</v>
      </c>
      <c r="K600" s="180"/>
      <c r="L600" s="202"/>
      <c r="M600" s="180"/>
      <c r="N600" s="23" t="str">
        <f>IFERROR(IF(M600="","",M600/SUMIF(#REF!,"TOTAL",M:M)),"")</f>
        <v/>
      </c>
    </row>
    <row r="601" spans="1:14" s="165" customFormat="1" ht="15" x14ac:dyDescent="0.2">
      <c r="B601" s="171" t="e">
        <f>IF(#REF!=#REF!,M601,"")</f>
        <v>#REF!</v>
      </c>
      <c r="C601" s="167" t="e">
        <f>IF(#REF!="","",COUNTIF(#REF!,#REF!))</f>
        <v>#REF!</v>
      </c>
      <c r="D601" s="167" t="e">
        <f>IF(#REF!="","",IF(#REF!=#REF!,"",IF(OR(#REF!=#REF!,#REF!=#REF!,#REF!=#REF!),COUNTIFS(ORÇAMENTO!C$8:$C601,ORÇAMENTO!C601,ORÇAMENTO!#REF!,#REF!),COUNTIFS(ORÇAMENTO!$C$8:$C601,ORÇAMENTO!C601,ORÇAMENTO!#REF!,#REF!))))</f>
        <v>#REF!</v>
      </c>
      <c r="E601" s="176" t="s">
        <v>1505</v>
      </c>
      <c r="F601" s="177" t="s">
        <v>1518</v>
      </c>
      <c r="G601" s="178" t="s">
        <v>15</v>
      </c>
      <c r="H601" s="178" t="s">
        <v>1519</v>
      </c>
      <c r="I601" s="179" t="s">
        <v>32</v>
      </c>
      <c r="J601" s="177">
        <v>2.9</v>
      </c>
      <c r="K601" s="180"/>
      <c r="L601" s="202"/>
      <c r="M601" s="180"/>
      <c r="N601" s="23" t="str">
        <f>IFERROR(IF(M601="","",M601/SUMIF(#REF!,"TOTAL",M:M)),"")</f>
        <v/>
      </c>
    </row>
    <row r="602" spans="1:14" s="165" customFormat="1" ht="45" x14ac:dyDescent="0.2">
      <c r="B602" s="171" t="e">
        <f>IF(#REF!=#REF!,M602,"")</f>
        <v>#REF!</v>
      </c>
      <c r="C602" s="167" t="e">
        <f>IF(#REF!="","",COUNTIF(#REF!,#REF!))</f>
        <v>#REF!</v>
      </c>
      <c r="D602" s="167" t="e">
        <f>IF(#REF!="","",IF(#REF!=#REF!,"",IF(OR(#REF!=#REF!,#REF!=#REF!,#REF!=#REF!),COUNTIFS(ORÇAMENTO!C$8:$C602,ORÇAMENTO!C602,ORÇAMENTO!#REF!,#REF!),COUNTIFS(ORÇAMENTO!$C$8:$C602,ORÇAMENTO!C602,ORÇAMENTO!#REF!,#REF!))))</f>
        <v>#REF!</v>
      </c>
      <c r="E602" s="176" t="s">
        <v>1506</v>
      </c>
      <c r="F602" s="177">
        <v>89487</v>
      </c>
      <c r="G602" s="178" t="s">
        <v>15</v>
      </c>
      <c r="H602" s="178" t="s">
        <v>1520</v>
      </c>
      <c r="I602" s="179" t="s">
        <v>16</v>
      </c>
      <c r="J602" s="177">
        <v>18.8</v>
      </c>
      <c r="K602" s="180"/>
      <c r="L602" s="202"/>
      <c r="M602" s="180"/>
      <c r="N602" s="23" t="str">
        <f>IFERROR(IF(M602="","",M602/SUMIF(#REF!,"TOTAL",M:M)),"")</f>
        <v/>
      </c>
    </row>
    <row r="603" spans="1:14" s="165" customFormat="1" ht="30" x14ac:dyDescent="0.2">
      <c r="B603" s="171" t="e">
        <f>IF(#REF!=#REF!,M603,"")</f>
        <v>#REF!</v>
      </c>
      <c r="C603" s="167" t="e">
        <f>IF(#REF!="","",COUNTIF(#REF!,#REF!))</f>
        <v>#REF!</v>
      </c>
      <c r="D603" s="167" t="e">
        <f>IF(#REF!="","",IF(#REF!=#REF!,"",IF(OR(#REF!=#REF!,#REF!=#REF!,#REF!=#REF!),COUNTIFS(ORÇAMENTO!C$8:$C603,ORÇAMENTO!C603,ORÇAMENTO!#REF!,#REF!),COUNTIFS(ORÇAMENTO!$C$8:$C603,ORÇAMENTO!C603,ORÇAMENTO!#REF!,#REF!))))</f>
        <v>#REF!</v>
      </c>
      <c r="E603" s="176" t="s">
        <v>1507</v>
      </c>
      <c r="F603" s="177" t="s">
        <v>1521</v>
      </c>
      <c r="G603" s="178" t="s">
        <v>15</v>
      </c>
      <c r="H603" s="178" t="s">
        <v>1522</v>
      </c>
      <c r="I603" s="179" t="s">
        <v>16</v>
      </c>
      <c r="J603" s="177">
        <v>35.380000000000003</v>
      </c>
      <c r="K603" s="180"/>
      <c r="L603" s="202"/>
      <c r="M603" s="180"/>
      <c r="N603" s="23" t="str">
        <f>IFERROR(IF(M603="","",M603/SUMIF(#REF!,"TOTAL",M:M)),"")</f>
        <v/>
      </c>
    </row>
    <row r="604" spans="1:14" s="165" customFormat="1" ht="45" x14ac:dyDescent="0.2">
      <c r="B604" s="171" t="e">
        <f>IF(#REF!=#REF!,M604,"")</f>
        <v>#REF!</v>
      </c>
      <c r="C604" s="167" t="e">
        <f>IF(#REF!="","",COUNTIF(#REF!,#REF!))</f>
        <v>#REF!</v>
      </c>
      <c r="D604" s="167" t="e">
        <f>IF(#REF!="","",IF(#REF!=#REF!,"",IF(OR(#REF!=#REF!,#REF!=#REF!,#REF!=#REF!),COUNTIFS(ORÇAMENTO!C$8:$C604,ORÇAMENTO!C604,ORÇAMENTO!#REF!,#REF!),COUNTIFS(ORÇAMENTO!$C$8:$C604,ORÇAMENTO!C604,ORÇAMENTO!#REF!,#REF!))))</f>
        <v>#REF!</v>
      </c>
      <c r="E604" s="176" t="s">
        <v>1508</v>
      </c>
      <c r="F604" s="177" t="s">
        <v>133</v>
      </c>
      <c r="G604" s="178" t="s">
        <v>15</v>
      </c>
      <c r="H604" s="178" t="s">
        <v>134</v>
      </c>
      <c r="I604" s="179" t="s">
        <v>16</v>
      </c>
      <c r="J604" s="177">
        <v>35.380000000000003</v>
      </c>
      <c r="K604" s="180"/>
      <c r="L604" s="202"/>
      <c r="M604" s="180"/>
      <c r="N604" s="23" t="str">
        <f>IFERROR(IF(M604="","",M604/SUMIF(#REF!,"TOTAL",M:M)),"")</f>
        <v/>
      </c>
    </row>
    <row r="605" spans="1:14" s="165" customFormat="1" ht="30" x14ac:dyDescent="0.2">
      <c r="B605" s="171" t="e">
        <f>IF(#REF!=#REF!,M605,"")</f>
        <v>#REF!</v>
      </c>
      <c r="C605" s="167" t="e">
        <f>IF(#REF!="","",COUNTIF(#REF!,#REF!))</f>
        <v>#REF!</v>
      </c>
      <c r="D605" s="167" t="e">
        <f>IF(#REF!="","",IF(#REF!=#REF!,"",IF(OR(#REF!=#REF!,#REF!=#REF!,#REF!=#REF!),COUNTIFS(ORÇAMENTO!C$8:$C605,ORÇAMENTO!C605,ORÇAMENTO!#REF!,#REF!),COUNTIFS(ORÇAMENTO!$C$8:$C605,ORÇAMENTO!C605,ORÇAMENTO!#REF!,#REF!))))</f>
        <v>#REF!</v>
      </c>
      <c r="E605" s="176" t="s">
        <v>1509</v>
      </c>
      <c r="F605" s="177" t="s">
        <v>1523</v>
      </c>
      <c r="G605" s="178" t="s">
        <v>15</v>
      </c>
      <c r="H605" s="178" t="s">
        <v>1524</v>
      </c>
      <c r="I605" s="179" t="s">
        <v>30</v>
      </c>
      <c r="J605" s="177">
        <v>13</v>
      </c>
      <c r="K605" s="180"/>
      <c r="L605" s="202"/>
      <c r="M605" s="180"/>
      <c r="N605" s="23" t="str">
        <f>IFERROR(IF(M605="","",M605/SUMIF(#REF!,"TOTAL",M:M)),"")</f>
        <v/>
      </c>
    </row>
    <row r="606" spans="1:14" s="165" customFormat="1" ht="30" x14ac:dyDescent="0.2">
      <c r="B606" s="171" t="e">
        <f>IF(#REF!=#REF!,M606,"")</f>
        <v>#REF!</v>
      </c>
      <c r="C606" s="167" t="e">
        <f>IF(#REF!="","",COUNTIF(#REF!,#REF!))</f>
        <v>#REF!</v>
      </c>
      <c r="D606" s="167" t="e">
        <f>IF(#REF!="","",IF(#REF!=#REF!,"",IF(OR(#REF!=#REF!,#REF!=#REF!,#REF!=#REF!),COUNTIFS(ORÇAMENTO!C$8:$C606,ORÇAMENTO!C606,ORÇAMENTO!#REF!,#REF!),COUNTIFS(ORÇAMENTO!$C$8:$C606,ORÇAMENTO!C606,ORÇAMENTO!#REF!,#REF!))))</f>
        <v>#REF!</v>
      </c>
      <c r="E606" s="176" t="s">
        <v>1510</v>
      </c>
      <c r="F606" s="177" t="s">
        <v>1525</v>
      </c>
      <c r="G606" s="178" t="s">
        <v>15</v>
      </c>
      <c r="H606" s="178" t="s">
        <v>1526</v>
      </c>
      <c r="I606" s="179" t="s">
        <v>16</v>
      </c>
      <c r="J606" s="177">
        <v>5</v>
      </c>
      <c r="K606" s="180"/>
      <c r="L606" s="202"/>
      <c r="M606" s="180"/>
      <c r="N606" s="23" t="str">
        <f>IFERROR(IF(M606="","",M606/SUMIF(#REF!,"TOTAL",M:M)),"")</f>
        <v/>
      </c>
    </row>
    <row r="607" spans="1:14" s="165" customFormat="1" ht="30" x14ac:dyDescent="0.2">
      <c r="B607" s="171" t="e">
        <f>IF(#REF!=#REF!,M607,"")</f>
        <v>#REF!</v>
      </c>
      <c r="C607" s="167" t="e">
        <f>IF(#REF!="","",COUNTIF(#REF!,#REF!))</f>
        <v>#REF!</v>
      </c>
      <c r="D607" s="167" t="e">
        <f>IF(#REF!="","",IF(#REF!=#REF!,"",IF(OR(#REF!=#REF!,#REF!=#REF!,#REF!=#REF!),COUNTIFS(ORÇAMENTO!C$8:$C607,ORÇAMENTO!C607,ORÇAMENTO!#REF!,#REF!),COUNTIFS(ORÇAMENTO!$C$8:$C607,ORÇAMENTO!C607,ORÇAMENTO!#REF!,#REF!))))</f>
        <v>#REF!</v>
      </c>
      <c r="E607" s="176" t="s">
        <v>1511</v>
      </c>
      <c r="F607" s="177" t="s">
        <v>1527</v>
      </c>
      <c r="G607" s="178" t="s">
        <v>15</v>
      </c>
      <c r="H607" s="178" t="s">
        <v>1528</v>
      </c>
      <c r="I607" s="179" t="s">
        <v>16</v>
      </c>
      <c r="J607" s="177">
        <v>4.29</v>
      </c>
      <c r="K607" s="180"/>
      <c r="L607" s="202"/>
      <c r="M607" s="180"/>
      <c r="N607" s="23" t="str">
        <f>IFERROR(IF(M607="","",M607/SUMIF(#REF!,"TOTAL",M:M)),"")</f>
        <v/>
      </c>
    </row>
    <row r="608" spans="1:14" s="165" customFormat="1" ht="30" x14ac:dyDescent="0.2">
      <c r="B608" s="171" t="e">
        <f>IF(#REF!=#REF!,M608,"")</f>
        <v>#REF!</v>
      </c>
      <c r="C608" s="167" t="e">
        <f>IF(#REF!="","",COUNTIF(#REF!,#REF!))</f>
        <v>#REF!</v>
      </c>
      <c r="D608" s="167" t="e">
        <f>IF(#REF!="","",IF(#REF!=#REF!,"",IF(OR(#REF!=#REF!,#REF!=#REF!,#REF!=#REF!),COUNTIFS(ORÇAMENTO!C$8:$C608,ORÇAMENTO!C608,ORÇAMENTO!#REF!,#REF!),COUNTIFS(ORÇAMENTO!$C$8:$C608,ORÇAMENTO!C608,ORÇAMENTO!#REF!,#REF!))))</f>
        <v>#REF!</v>
      </c>
      <c r="E608" s="176" t="s">
        <v>1512</v>
      </c>
      <c r="F608" s="177" t="s">
        <v>1529</v>
      </c>
      <c r="G608" s="178" t="s">
        <v>15</v>
      </c>
      <c r="H608" s="178" t="s">
        <v>1530</v>
      </c>
      <c r="I608" s="179" t="s">
        <v>16</v>
      </c>
      <c r="J608" s="177">
        <v>1.3</v>
      </c>
      <c r="K608" s="180"/>
      <c r="L608" s="202"/>
      <c r="M608" s="180"/>
      <c r="N608" s="23" t="str">
        <f>IFERROR(IF(M608="","",M608/SUMIF(#REF!,"TOTAL",M:M)),"")</f>
        <v/>
      </c>
    </row>
    <row r="609" spans="2:14" s="165" customFormat="1" ht="15" x14ac:dyDescent="0.2">
      <c r="B609" s="171" t="e">
        <f>IF(#REF!=#REF!,M609,"")</f>
        <v>#REF!</v>
      </c>
      <c r="C609" s="167" t="e">
        <f>IF(#REF!="","",COUNTIF(#REF!,#REF!))</f>
        <v>#REF!</v>
      </c>
      <c r="D609" s="167" t="e">
        <f>IF(#REF!="","",IF(#REF!=#REF!,"",IF(OR(#REF!=#REF!,#REF!=#REF!,#REF!=#REF!),COUNTIFS(ORÇAMENTO!C$8:$C609,ORÇAMENTO!C609,ORÇAMENTO!#REF!,#REF!),COUNTIFS(ORÇAMENTO!$C$8:$C609,ORÇAMENTO!C609,ORÇAMENTO!#REF!,#REF!))))</f>
        <v>#REF!</v>
      </c>
      <c r="E609" s="176" t="s">
        <v>1513</v>
      </c>
      <c r="F609" s="177" t="s">
        <v>1531</v>
      </c>
      <c r="G609" s="178" t="s">
        <v>15</v>
      </c>
      <c r="H609" s="178" t="s">
        <v>1532</v>
      </c>
      <c r="I609" s="179" t="s">
        <v>16</v>
      </c>
      <c r="J609" s="177">
        <v>26.8</v>
      </c>
      <c r="K609" s="180"/>
      <c r="L609" s="202"/>
      <c r="M609" s="180"/>
      <c r="N609" s="23" t="str">
        <f>IFERROR(IF(M609="","",M609/SUMIF(#REF!,"TOTAL",M:M)),"")</f>
        <v/>
      </c>
    </row>
    <row r="610" spans="2:14" s="165" customFormat="1" ht="15" x14ac:dyDescent="0.2">
      <c r="B610" s="171" t="e">
        <f>IF(#REF!=#REF!,M610,"")</f>
        <v>#REF!</v>
      </c>
      <c r="C610" s="167" t="e">
        <f>IF(#REF!="","",COUNTIF(#REF!,#REF!))</f>
        <v>#REF!</v>
      </c>
      <c r="D610" s="167" t="e">
        <f>IF(#REF!="","",IF(#REF!=#REF!,"",IF(OR(#REF!=#REF!,#REF!=#REF!,#REF!=#REF!),COUNTIFS(ORÇAMENTO!C$8:$C610,ORÇAMENTO!C610,ORÇAMENTO!#REF!,#REF!),COUNTIFS(ORÇAMENTO!$C$8:$C610,ORÇAMENTO!C610,ORÇAMENTO!#REF!,#REF!))))</f>
        <v>#REF!</v>
      </c>
      <c r="E610" s="176" t="s">
        <v>1514</v>
      </c>
      <c r="F610" s="177" t="s">
        <v>1533</v>
      </c>
      <c r="G610" s="178" t="s">
        <v>15</v>
      </c>
      <c r="H610" s="178" t="s">
        <v>1534</v>
      </c>
      <c r="I610" s="179" t="s">
        <v>16</v>
      </c>
      <c r="J610" s="177">
        <v>8.58</v>
      </c>
      <c r="K610" s="180"/>
      <c r="L610" s="202"/>
      <c r="M610" s="180"/>
      <c r="N610" s="23" t="str">
        <f>IFERROR(IF(M610="","",M610/SUMIF(#REF!,"TOTAL",M:M)),"")</f>
        <v/>
      </c>
    </row>
    <row r="611" spans="2:14" s="165" customFormat="1" ht="15" x14ac:dyDescent="0.2">
      <c r="B611" s="171" t="e">
        <f>IF(#REF!=#REF!,M611,"")</f>
        <v>#REF!</v>
      </c>
      <c r="C611" s="167" t="e">
        <f>IF(#REF!="","",COUNTIF(#REF!,#REF!))</f>
        <v>#REF!</v>
      </c>
      <c r="D611" s="167" t="e">
        <f>IF(#REF!="","",IF(#REF!=#REF!,"",IF(OR(#REF!=#REF!,#REF!=#REF!,#REF!=#REF!),COUNTIFS(ORÇAMENTO!C$8:$C611,ORÇAMENTO!C611,ORÇAMENTO!#REF!,#REF!),COUNTIFS(ORÇAMENTO!$C$8:$C611,ORÇAMENTO!C611,ORÇAMENTO!#REF!,#REF!))))</f>
        <v>#REF!</v>
      </c>
      <c r="E611" s="176" t="s">
        <v>1734</v>
      </c>
      <c r="F611" s="177" t="s">
        <v>1535</v>
      </c>
      <c r="G611" s="178" t="s">
        <v>15</v>
      </c>
      <c r="H611" s="178" t="s">
        <v>1536</v>
      </c>
      <c r="I611" s="179" t="s">
        <v>19</v>
      </c>
      <c r="J611" s="177">
        <v>2</v>
      </c>
      <c r="K611" s="180"/>
      <c r="L611" s="202"/>
      <c r="M611" s="180"/>
      <c r="N611" s="23" t="str">
        <f>IFERROR(IF(M611="","",M611/SUMIF(#REF!,"TOTAL",M:M)),"")</f>
        <v/>
      </c>
    </row>
    <row r="612" spans="2:14" s="160" customFormat="1" ht="15" x14ac:dyDescent="0.25">
      <c r="B612" s="227" t="e">
        <f>IF(#REF!=#REF!,M612,"")</f>
        <v>#REF!</v>
      </c>
      <c r="C612" s="228" t="e">
        <f>IF(#REF!="","",COUNTIF(#REF!,#REF!))</f>
        <v>#REF!</v>
      </c>
      <c r="D612" s="228" t="e">
        <f>IF(#REF!="","",IF(#REF!=#REF!,"",IF(OR(#REF!=#REF!,#REF!=#REF!,#REF!=#REF!),COUNTIFS(ORÇAMENTO!C$8:$C612,ORÇAMENTO!C612,ORÇAMENTO!#REF!,#REF!),COUNTIFS(ORÇAMENTO!$C$8:$C612,ORÇAMENTO!C612,ORÇAMENTO!#REF!,#REF!))))</f>
        <v>#REF!</v>
      </c>
      <c r="E612" s="172" t="s">
        <v>1537</v>
      </c>
      <c r="F612" s="28"/>
      <c r="G612" s="28"/>
      <c r="H612" s="28" t="s">
        <v>1539</v>
      </c>
      <c r="I612" s="28"/>
      <c r="J612" s="29"/>
      <c r="K612" s="28"/>
      <c r="L612" s="28"/>
      <c r="M612" s="30"/>
      <c r="N612" s="205" t="str">
        <f>IFERROR(IF(M612="","",M612/SUMIF(#REF!,"TOTAL",M:M)),"")</f>
        <v/>
      </c>
    </row>
    <row r="613" spans="2:14" s="165" customFormat="1" ht="15" x14ac:dyDescent="0.2">
      <c r="B613" s="171" t="e">
        <f>IF(#REF!=#REF!,M613,"")</f>
        <v>#REF!</v>
      </c>
      <c r="C613" s="167" t="e">
        <f>IF(#REF!="","",COUNTIF(#REF!,#REF!))</f>
        <v>#REF!</v>
      </c>
      <c r="D613" s="167" t="e">
        <f>IF(#REF!="","",IF(#REF!=#REF!,"",IF(OR(#REF!=#REF!,#REF!=#REF!,#REF!=#REF!),COUNTIFS(ORÇAMENTO!C$8:$C613,ORÇAMENTO!C613,ORÇAMENTO!#REF!,#REF!),COUNTIFS(ORÇAMENTO!$C$8:$C613,ORÇAMENTO!C613,ORÇAMENTO!#REF!,#REF!))))</f>
        <v>#REF!</v>
      </c>
      <c r="E613" s="176" t="s">
        <v>1538</v>
      </c>
      <c r="F613" s="177" t="s">
        <v>1547</v>
      </c>
      <c r="G613" s="178" t="s">
        <v>15</v>
      </c>
      <c r="H613" s="178" t="s">
        <v>1548</v>
      </c>
      <c r="I613" s="179" t="s">
        <v>16</v>
      </c>
      <c r="J613" s="177">
        <v>1.8</v>
      </c>
      <c r="K613" s="180"/>
      <c r="L613" s="202"/>
      <c r="M613" s="180"/>
      <c r="N613" s="23" t="str">
        <f>IFERROR(IF(M613="","",M613/SUMIF(#REF!,"TOTAL",M:M)),"")</f>
        <v/>
      </c>
    </row>
    <row r="614" spans="2:14" s="165" customFormat="1" ht="15" x14ac:dyDescent="0.2">
      <c r="B614" s="171" t="e">
        <f>IF(#REF!=#REF!,M614,"")</f>
        <v>#REF!</v>
      </c>
      <c r="C614" s="167" t="e">
        <f>IF(#REF!="","",COUNTIF(#REF!,#REF!))</f>
        <v>#REF!</v>
      </c>
      <c r="D614" s="167" t="e">
        <f>IF(#REF!="","",IF(#REF!=#REF!,"",IF(OR(#REF!=#REF!,#REF!=#REF!,#REF!=#REF!),COUNTIFS(ORÇAMENTO!C$8:$C614,ORÇAMENTO!C614,ORÇAMENTO!#REF!,#REF!),COUNTIFS(ORÇAMENTO!$C$8:$C614,ORÇAMENTO!C614,ORÇAMENTO!#REF!,#REF!))))</f>
        <v>#REF!</v>
      </c>
      <c r="E614" s="176" t="s">
        <v>1540</v>
      </c>
      <c r="F614" s="177" t="s">
        <v>731</v>
      </c>
      <c r="G614" s="178" t="s">
        <v>15</v>
      </c>
      <c r="H614" s="178" t="s">
        <v>732</v>
      </c>
      <c r="I614" s="179" t="s">
        <v>32</v>
      </c>
      <c r="J614" s="177">
        <v>27.56</v>
      </c>
      <c r="K614" s="180"/>
      <c r="L614" s="202"/>
      <c r="M614" s="180"/>
      <c r="N614" s="23" t="str">
        <f>IFERROR(IF(M614="","",M614/SUMIF(#REF!,"TOTAL",M:M)),"")</f>
        <v/>
      </c>
    </row>
    <row r="615" spans="2:14" s="165" customFormat="1" ht="15" x14ac:dyDescent="0.2">
      <c r="B615" s="171" t="e">
        <f>IF(#REF!=#REF!,M615,"")</f>
        <v>#REF!</v>
      </c>
      <c r="C615" s="167" t="e">
        <f>IF(#REF!="","",COUNTIF(#REF!,#REF!))</f>
        <v>#REF!</v>
      </c>
      <c r="D615" s="167" t="e">
        <f>IF(#REF!="","",IF(#REF!=#REF!,"",IF(OR(#REF!=#REF!,#REF!=#REF!,#REF!=#REF!),COUNTIFS(ORÇAMENTO!C$8:$C615,ORÇAMENTO!C615,ORÇAMENTO!#REF!,#REF!),COUNTIFS(ORÇAMENTO!$C$8:$C615,ORÇAMENTO!C615,ORÇAMENTO!#REF!,#REF!))))</f>
        <v>#REF!</v>
      </c>
      <c r="E615" s="176" t="s">
        <v>1541</v>
      </c>
      <c r="F615" s="177" t="s">
        <v>1550</v>
      </c>
      <c r="G615" s="178" t="s">
        <v>15</v>
      </c>
      <c r="H615" s="178" t="s">
        <v>1551</v>
      </c>
      <c r="I615" s="179" t="s">
        <v>16</v>
      </c>
      <c r="J615" s="177">
        <v>44.7</v>
      </c>
      <c r="K615" s="180"/>
      <c r="L615" s="202"/>
      <c r="M615" s="180"/>
      <c r="N615" s="23" t="str">
        <f>IFERROR(IF(M615="","",M615/SUMIF(#REF!,"TOTAL",M:M)),"")</f>
        <v/>
      </c>
    </row>
    <row r="616" spans="2:14" s="165" customFormat="1" ht="15" x14ac:dyDescent="0.2">
      <c r="B616" s="171" t="e">
        <f>IF(#REF!=#REF!,M616,"")</f>
        <v>#REF!</v>
      </c>
      <c r="C616" s="167" t="e">
        <f>IF(#REF!="","",COUNTIF(#REF!,#REF!))</f>
        <v>#REF!</v>
      </c>
      <c r="D616" s="167" t="e">
        <f>IF(#REF!="","",IF(#REF!=#REF!,"",IF(OR(#REF!=#REF!,#REF!=#REF!,#REF!=#REF!),COUNTIFS(ORÇAMENTO!C$8:$C616,ORÇAMENTO!C616,ORÇAMENTO!#REF!,#REF!),COUNTIFS(ORÇAMENTO!$C$8:$C616,ORÇAMENTO!C616,ORÇAMENTO!#REF!,#REF!))))</f>
        <v>#REF!</v>
      </c>
      <c r="E616" s="176" t="s">
        <v>1542</v>
      </c>
      <c r="F616" s="177" t="s">
        <v>908</v>
      </c>
      <c r="G616" s="178" t="s">
        <v>15</v>
      </c>
      <c r="H616" s="178" t="s">
        <v>909</v>
      </c>
      <c r="I616" s="179" t="s">
        <v>16</v>
      </c>
      <c r="J616" s="177">
        <v>44.7</v>
      </c>
      <c r="K616" s="180"/>
      <c r="L616" s="202"/>
      <c r="M616" s="180"/>
      <c r="N616" s="23" t="str">
        <f>IFERROR(IF(M616="","",M616/SUMIF(#REF!,"TOTAL",M:M)),"")</f>
        <v/>
      </c>
    </row>
    <row r="617" spans="2:14" s="165" customFormat="1" ht="15" x14ac:dyDescent="0.2">
      <c r="B617" s="171" t="e">
        <f>IF(#REF!=#REF!,M617,"")</f>
        <v>#REF!</v>
      </c>
      <c r="C617" s="167" t="e">
        <f>IF(#REF!="","",COUNTIF(#REF!,#REF!))</f>
        <v>#REF!</v>
      </c>
      <c r="D617" s="167" t="e">
        <f>IF(#REF!="","",IF(#REF!=#REF!,"",IF(OR(#REF!=#REF!,#REF!=#REF!,#REF!=#REF!),COUNTIFS(ORÇAMENTO!C$8:$C617,ORÇAMENTO!C617,ORÇAMENTO!#REF!,#REF!),COUNTIFS(ORÇAMENTO!$C$8:$C617,ORÇAMENTO!C617,ORÇAMENTO!#REF!,#REF!))))</f>
        <v>#REF!</v>
      </c>
      <c r="E617" s="176" t="s">
        <v>1543</v>
      </c>
      <c r="F617" s="177" t="s">
        <v>1560</v>
      </c>
      <c r="G617" s="178" t="s">
        <v>15</v>
      </c>
      <c r="H617" s="178" t="s">
        <v>1561</v>
      </c>
      <c r="I617" s="179" t="s">
        <v>16</v>
      </c>
      <c r="J617" s="177">
        <v>33.21</v>
      </c>
      <c r="K617" s="180"/>
      <c r="L617" s="202"/>
      <c r="M617" s="180"/>
      <c r="N617" s="23" t="str">
        <f>IFERROR(IF(M617="","",M617/SUMIF(#REF!,"TOTAL",M:M)),"")</f>
        <v/>
      </c>
    </row>
    <row r="618" spans="2:14" s="165" customFormat="1" ht="45" x14ac:dyDescent="0.2">
      <c r="B618" s="171" t="e">
        <f>IF(#REF!=#REF!,M618,"")</f>
        <v>#REF!</v>
      </c>
      <c r="C618" s="167" t="e">
        <f>IF(#REF!="","",COUNTIF(#REF!,#REF!))</f>
        <v>#REF!</v>
      </c>
      <c r="D618" s="167" t="e">
        <f>IF(#REF!="","",IF(#REF!=#REF!,"",IF(OR(#REF!=#REF!,#REF!=#REF!,#REF!=#REF!),COUNTIFS(ORÇAMENTO!C$8:$C618,ORÇAMENTO!C618,ORÇAMENTO!#REF!,#REF!),COUNTIFS(ORÇAMENTO!$C$8:$C618,ORÇAMENTO!C618,ORÇAMENTO!#REF!,#REF!))))</f>
        <v>#REF!</v>
      </c>
      <c r="E618" s="176" t="s">
        <v>1544</v>
      </c>
      <c r="F618" s="177" t="s">
        <v>1562</v>
      </c>
      <c r="G618" s="178" t="s">
        <v>15</v>
      </c>
      <c r="H618" s="178" t="s">
        <v>1563</v>
      </c>
      <c r="I618" s="179" t="s">
        <v>16</v>
      </c>
      <c r="J618" s="177">
        <v>136.24</v>
      </c>
      <c r="K618" s="180"/>
      <c r="L618" s="202"/>
      <c r="M618" s="180"/>
      <c r="N618" s="23" t="str">
        <f>IFERROR(IF(M618="","",M618/SUMIF(#REF!,"TOTAL",M:M)),"")</f>
        <v/>
      </c>
    </row>
    <row r="619" spans="2:14" s="165" customFormat="1" ht="30" x14ac:dyDescent="0.2">
      <c r="B619" s="171" t="e">
        <f>IF(#REF!=#REF!,M619,"")</f>
        <v>#REF!</v>
      </c>
      <c r="C619" s="167" t="e">
        <f>IF(#REF!="","",COUNTIF(#REF!,#REF!))</f>
        <v>#REF!</v>
      </c>
      <c r="D619" s="167" t="e">
        <f>IF(#REF!="","",IF(#REF!=#REF!,"",IF(OR(#REF!=#REF!,#REF!=#REF!,#REF!=#REF!),COUNTIFS(ORÇAMENTO!C$8:$C619,ORÇAMENTO!C619,ORÇAMENTO!#REF!,#REF!),COUNTIFS(ORÇAMENTO!$C$8:$C619,ORÇAMENTO!C619,ORÇAMENTO!#REF!,#REF!))))</f>
        <v>#REF!</v>
      </c>
      <c r="E619" s="176" t="s">
        <v>1545</v>
      </c>
      <c r="F619" s="177" t="s">
        <v>1564</v>
      </c>
      <c r="G619" s="178" t="s">
        <v>15</v>
      </c>
      <c r="H619" s="178" t="s">
        <v>1565</v>
      </c>
      <c r="I619" s="179" t="s">
        <v>32</v>
      </c>
      <c r="J619" s="177">
        <v>8.82</v>
      </c>
      <c r="K619" s="180"/>
      <c r="L619" s="202"/>
      <c r="M619" s="180"/>
      <c r="N619" s="23" t="str">
        <f>IFERROR(IF(M619="","",M619/SUMIF(#REF!,"TOTAL",M:M)),"")</f>
        <v/>
      </c>
    </row>
    <row r="620" spans="2:14" s="165" customFormat="1" ht="30" x14ac:dyDescent="0.2">
      <c r="B620" s="171" t="e">
        <f>IF(#REF!=#REF!,M620,"")</f>
        <v>#REF!</v>
      </c>
      <c r="C620" s="167" t="e">
        <f>IF(#REF!="","",COUNTIF(#REF!,#REF!))</f>
        <v>#REF!</v>
      </c>
      <c r="D620" s="167" t="e">
        <f>IF(#REF!="","",IF(#REF!=#REF!,"",IF(OR(#REF!=#REF!,#REF!=#REF!,#REF!=#REF!),COUNTIFS(ORÇAMENTO!C$8:$C620,ORÇAMENTO!C620,ORÇAMENTO!#REF!,#REF!),COUNTIFS(ORÇAMENTO!$C$8:$C620,ORÇAMENTO!C620,ORÇAMENTO!#REF!,#REF!))))</f>
        <v>#REF!</v>
      </c>
      <c r="E620" s="176" t="s">
        <v>1546</v>
      </c>
      <c r="F620" s="177" t="s">
        <v>1566</v>
      </c>
      <c r="G620" s="178" t="s">
        <v>15</v>
      </c>
      <c r="H620" s="178" t="s">
        <v>1567</v>
      </c>
      <c r="I620" s="179" t="s">
        <v>32</v>
      </c>
      <c r="J620" s="177">
        <v>13.37</v>
      </c>
      <c r="K620" s="180"/>
      <c r="L620" s="202"/>
      <c r="M620" s="180"/>
      <c r="N620" s="23" t="str">
        <f>IFERROR(IF(M620="","",M620/SUMIF(#REF!,"TOTAL",M:M)),"")</f>
        <v/>
      </c>
    </row>
    <row r="621" spans="2:14" s="165" customFormat="1" ht="30" x14ac:dyDescent="0.2">
      <c r="B621" s="171" t="e">
        <f>IF(#REF!=#REF!,M621,"")</f>
        <v>#REF!</v>
      </c>
      <c r="C621" s="167" t="e">
        <f>IF(#REF!="","",COUNTIF(#REF!,#REF!))</f>
        <v>#REF!</v>
      </c>
      <c r="D621" s="167" t="e">
        <f>IF(#REF!="","",IF(#REF!=#REF!,"",IF(OR(#REF!=#REF!,#REF!=#REF!,#REF!=#REF!),COUNTIFS(ORÇAMENTO!C$8:$C621,ORÇAMENTO!C621,ORÇAMENTO!#REF!,#REF!),COUNTIFS(ORÇAMENTO!$C$8:$C621,ORÇAMENTO!C621,ORÇAMENTO!#REF!,#REF!))))</f>
        <v>#REF!</v>
      </c>
      <c r="E621" s="176" t="s">
        <v>1549</v>
      </c>
      <c r="F621" s="177" t="s">
        <v>1568</v>
      </c>
      <c r="G621" s="178" t="s">
        <v>15</v>
      </c>
      <c r="H621" s="178" t="s">
        <v>1569</v>
      </c>
      <c r="I621" s="179" t="s">
        <v>32</v>
      </c>
      <c r="J621" s="177">
        <v>13.37</v>
      </c>
      <c r="K621" s="180"/>
      <c r="L621" s="202"/>
      <c r="M621" s="180"/>
      <c r="N621" s="23" t="str">
        <f>IFERROR(IF(M621="","",M621/SUMIF(#REF!,"TOTAL",M:M)),"")</f>
        <v/>
      </c>
    </row>
    <row r="622" spans="2:14" s="165" customFormat="1" ht="30" x14ac:dyDescent="0.2">
      <c r="B622" s="171" t="e">
        <f>IF(#REF!=#REF!,M622,"")</f>
        <v>#REF!</v>
      </c>
      <c r="C622" s="167" t="e">
        <f>IF(#REF!="","",COUNTIF(#REF!,#REF!))</f>
        <v>#REF!</v>
      </c>
      <c r="D622" s="167" t="e">
        <f>IF(#REF!="","",IF(#REF!=#REF!,"",IF(OR(#REF!=#REF!,#REF!=#REF!,#REF!=#REF!),COUNTIFS(ORÇAMENTO!C$8:$C622,ORÇAMENTO!C622,ORÇAMENTO!#REF!,#REF!),COUNTIFS(ORÇAMENTO!$C$8:$C622,ORÇAMENTO!C622,ORÇAMENTO!#REF!,#REF!))))</f>
        <v>#REF!</v>
      </c>
      <c r="E622" s="176" t="s">
        <v>1552</v>
      </c>
      <c r="F622" s="177" t="s">
        <v>116</v>
      </c>
      <c r="G622" s="178" t="s">
        <v>15</v>
      </c>
      <c r="H622" s="178" t="s">
        <v>117</v>
      </c>
      <c r="I622" s="179" t="s">
        <v>16</v>
      </c>
      <c r="J622" s="177">
        <v>44.7</v>
      </c>
      <c r="K622" s="180"/>
      <c r="L622" s="202"/>
      <c r="M622" s="180"/>
      <c r="N622" s="23" t="str">
        <f>IFERROR(IF(M622="","",M622/SUMIF(#REF!,"TOTAL",M:M)),"")</f>
        <v/>
      </c>
    </row>
    <row r="623" spans="2:14" s="165" customFormat="1" ht="30" x14ac:dyDescent="0.2">
      <c r="B623" s="171" t="e">
        <f>IF(#REF!=#REF!,M623,"")</f>
        <v>#REF!</v>
      </c>
      <c r="C623" s="167" t="e">
        <f>IF(#REF!="","",COUNTIF(#REF!,#REF!))</f>
        <v>#REF!</v>
      </c>
      <c r="D623" s="167" t="e">
        <f>IF(#REF!="","",IF(#REF!=#REF!,"",IF(OR(#REF!=#REF!,#REF!=#REF!,#REF!=#REF!),COUNTIFS(ORÇAMENTO!C$8:$C623,ORÇAMENTO!C623,ORÇAMENTO!#REF!,#REF!),COUNTIFS(ORÇAMENTO!$C$8:$C623,ORÇAMENTO!C623,ORÇAMENTO!#REF!,#REF!))))</f>
        <v>#REF!</v>
      </c>
      <c r="E623" s="176" t="s">
        <v>1553</v>
      </c>
      <c r="F623" s="177" t="s">
        <v>1570</v>
      </c>
      <c r="G623" s="178" t="s">
        <v>15</v>
      </c>
      <c r="H623" s="178" t="s">
        <v>1571</v>
      </c>
      <c r="I623" s="179" t="s">
        <v>16</v>
      </c>
      <c r="J623" s="177">
        <v>103.03</v>
      </c>
      <c r="K623" s="180"/>
      <c r="L623" s="202"/>
      <c r="M623" s="180"/>
      <c r="N623" s="23" t="str">
        <f>IFERROR(IF(M623="","",M623/SUMIF(#REF!,"TOTAL",M:M)),"")</f>
        <v/>
      </c>
    </row>
    <row r="624" spans="2:14" s="165" customFormat="1" ht="15" x14ac:dyDescent="0.2">
      <c r="B624" s="171" t="e">
        <f>IF(#REF!=#REF!,M624,"")</f>
        <v>#REF!</v>
      </c>
      <c r="C624" s="167" t="e">
        <f>IF(#REF!="","",COUNTIF(#REF!,#REF!))</f>
        <v>#REF!</v>
      </c>
      <c r="D624" s="167" t="e">
        <f>IF(#REF!="","",IF(#REF!=#REF!,"",IF(OR(#REF!=#REF!,#REF!=#REF!,#REF!=#REF!),COUNTIFS(ORÇAMENTO!C$8:$C624,ORÇAMENTO!C624,ORÇAMENTO!#REF!,#REF!),COUNTIFS(ORÇAMENTO!$C$8:$C624,ORÇAMENTO!C624,ORÇAMENTO!#REF!,#REF!))))</f>
        <v>#REF!</v>
      </c>
      <c r="E624" s="176" t="s">
        <v>1554</v>
      </c>
      <c r="F624" s="177" t="s">
        <v>1572</v>
      </c>
      <c r="G624" s="178" t="s">
        <v>15</v>
      </c>
      <c r="H624" s="178" t="s">
        <v>1573</v>
      </c>
      <c r="I624" s="179" t="s">
        <v>16</v>
      </c>
      <c r="J624" s="177">
        <v>0.23</v>
      </c>
      <c r="K624" s="180"/>
      <c r="L624" s="202"/>
      <c r="M624" s="180"/>
      <c r="N624" s="23" t="str">
        <f>IFERROR(IF(M624="","",M624/SUMIF(#REF!,"TOTAL",M:M)),"")</f>
        <v/>
      </c>
    </row>
    <row r="625" spans="2:14" s="165" customFormat="1" ht="15" x14ac:dyDescent="0.2">
      <c r="B625" s="171" t="e">
        <f>IF(#REF!=#REF!,M625,"")</f>
        <v>#REF!</v>
      </c>
      <c r="C625" s="167" t="e">
        <f>IF(#REF!="","",COUNTIF(#REF!,#REF!))</f>
        <v>#REF!</v>
      </c>
      <c r="D625" s="167" t="e">
        <f>IF(#REF!="","",IF(#REF!=#REF!,"",IF(OR(#REF!=#REF!,#REF!=#REF!,#REF!=#REF!),COUNTIFS(ORÇAMENTO!C$8:$C625,ORÇAMENTO!C625,ORÇAMENTO!#REF!,#REF!),COUNTIFS(ORÇAMENTO!$C$8:$C625,ORÇAMENTO!C625,ORÇAMENTO!#REF!,#REF!))))</f>
        <v>#REF!</v>
      </c>
      <c r="E625" s="176" t="s">
        <v>1555</v>
      </c>
      <c r="F625" s="177" t="s">
        <v>1518</v>
      </c>
      <c r="G625" s="178" t="s">
        <v>15</v>
      </c>
      <c r="H625" s="178" t="s">
        <v>1519</v>
      </c>
      <c r="I625" s="179" t="s">
        <v>32</v>
      </c>
      <c r="J625" s="177">
        <v>21.42</v>
      </c>
      <c r="K625" s="180"/>
      <c r="L625" s="202"/>
      <c r="M625" s="180"/>
      <c r="N625" s="23" t="str">
        <f>IFERROR(IF(M625="","",M625/SUMIF(#REF!,"TOTAL",M:M)),"")</f>
        <v/>
      </c>
    </row>
    <row r="626" spans="2:14" s="165" customFormat="1" ht="45" x14ac:dyDescent="0.2">
      <c r="B626" s="171" t="e">
        <f>IF(#REF!=#REF!,M626,"")</f>
        <v>#REF!</v>
      </c>
      <c r="C626" s="167" t="e">
        <f>IF(#REF!="","",COUNTIF(#REF!,#REF!))</f>
        <v>#REF!</v>
      </c>
      <c r="D626" s="167" t="e">
        <f>IF(#REF!="","",IF(#REF!=#REF!,"",IF(OR(#REF!=#REF!,#REF!=#REF!,#REF!=#REF!),COUNTIFS(ORÇAMENTO!C$8:$C626,ORÇAMENTO!C626,ORÇAMENTO!#REF!,#REF!),COUNTIFS(ORÇAMENTO!$C$8:$C626,ORÇAMENTO!C626,ORÇAMENTO!#REF!,#REF!))))</f>
        <v>#REF!</v>
      </c>
      <c r="E626" s="176" t="s">
        <v>1556</v>
      </c>
      <c r="F626" s="177" t="s">
        <v>1562</v>
      </c>
      <c r="G626" s="178" t="s">
        <v>15</v>
      </c>
      <c r="H626" s="178" t="s">
        <v>1563</v>
      </c>
      <c r="I626" s="179" t="s">
        <v>16</v>
      </c>
      <c r="J626" s="177">
        <v>11.04</v>
      </c>
      <c r="K626" s="180"/>
      <c r="L626" s="202"/>
      <c r="M626" s="180"/>
      <c r="N626" s="23" t="str">
        <f>IFERROR(IF(M626="","",M626/SUMIF(#REF!,"TOTAL",M:M)),"")</f>
        <v/>
      </c>
    </row>
    <row r="627" spans="2:14" s="165" customFormat="1" ht="30" x14ac:dyDescent="0.2">
      <c r="B627" s="171" t="e">
        <f>IF(#REF!=#REF!,M627,"")</f>
        <v>#REF!</v>
      </c>
      <c r="C627" s="167" t="e">
        <f>IF(#REF!="","",COUNTIF(#REF!,#REF!))</f>
        <v>#REF!</v>
      </c>
      <c r="D627" s="167" t="e">
        <f>IF(#REF!="","",IF(#REF!=#REF!,"",IF(OR(#REF!=#REF!,#REF!=#REF!,#REF!=#REF!),COUNTIFS(ORÇAMENTO!C$8:$C627,ORÇAMENTO!C627,ORÇAMENTO!#REF!,#REF!),COUNTIFS(ORÇAMENTO!$C$8:$C627,ORÇAMENTO!C627,ORÇAMENTO!#REF!,#REF!))))</f>
        <v>#REF!</v>
      </c>
      <c r="E627" s="176" t="s">
        <v>1557</v>
      </c>
      <c r="F627" s="177" t="s">
        <v>1574</v>
      </c>
      <c r="G627" s="178" t="s">
        <v>15</v>
      </c>
      <c r="H627" s="178" t="s">
        <v>1575</v>
      </c>
      <c r="I627" s="179" t="s">
        <v>45</v>
      </c>
      <c r="J627" s="177">
        <v>71.3</v>
      </c>
      <c r="K627" s="180"/>
      <c r="L627" s="202"/>
      <c r="M627" s="180"/>
      <c r="N627" s="23" t="str">
        <f>IFERROR(IF(M627="","",M627/SUMIF(#REF!,"TOTAL",M:M)),"")</f>
        <v/>
      </c>
    </row>
    <row r="628" spans="2:14" s="165" customFormat="1" ht="30" x14ac:dyDescent="0.2">
      <c r="B628" s="171" t="e">
        <f>IF(#REF!=#REF!,M628,"")</f>
        <v>#REF!</v>
      </c>
      <c r="C628" s="167" t="e">
        <f>IF(#REF!="","",COUNTIF(#REF!,#REF!))</f>
        <v>#REF!</v>
      </c>
      <c r="D628" s="167" t="e">
        <f>IF(#REF!="","",IF(#REF!=#REF!,"",IF(OR(#REF!=#REF!,#REF!=#REF!,#REF!=#REF!),COUNTIFS(ORÇAMENTO!C$8:$C628,ORÇAMENTO!C628,ORÇAMENTO!#REF!,#REF!),COUNTIFS(ORÇAMENTO!$C$8:$C628,ORÇAMENTO!C628,ORÇAMENTO!#REF!,#REF!))))</f>
        <v>#REF!</v>
      </c>
      <c r="E628" s="176" t="s">
        <v>1558</v>
      </c>
      <c r="F628" s="177" t="s">
        <v>1566</v>
      </c>
      <c r="G628" s="178" t="s">
        <v>15</v>
      </c>
      <c r="H628" s="178" t="s">
        <v>1567</v>
      </c>
      <c r="I628" s="179" t="s">
        <v>32</v>
      </c>
      <c r="J628" s="177">
        <v>0.96879999999999999</v>
      </c>
      <c r="K628" s="180"/>
      <c r="L628" s="202"/>
      <c r="M628" s="180"/>
      <c r="N628" s="23" t="str">
        <f>IFERROR(IF(M628="","",M628/SUMIF(#REF!,"TOTAL",M:M)),"")</f>
        <v/>
      </c>
    </row>
    <row r="629" spans="2:14" s="165" customFormat="1" ht="30" x14ac:dyDescent="0.2">
      <c r="B629" s="171" t="e">
        <f>IF(#REF!=#REF!,M629,"")</f>
        <v>#REF!</v>
      </c>
      <c r="C629" s="167" t="e">
        <f>IF(#REF!="","",COUNTIF(#REF!,#REF!))</f>
        <v>#REF!</v>
      </c>
      <c r="D629" s="167" t="e">
        <f>IF(#REF!="","",IF(#REF!=#REF!,"",IF(OR(#REF!=#REF!,#REF!=#REF!,#REF!=#REF!),COUNTIFS(ORÇAMENTO!C$8:$C629,ORÇAMENTO!C629,ORÇAMENTO!#REF!,#REF!),COUNTIFS(ORÇAMENTO!$C$8:$C629,ORÇAMENTO!C629,ORÇAMENTO!#REF!,#REF!))))</f>
        <v>#REF!</v>
      </c>
      <c r="E629" s="176" t="s">
        <v>1559</v>
      </c>
      <c r="F629" s="177" t="s">
        <v>1568</v>
      </c>
      <c r="G629" s="178" t="s">
        <v>15</v>
      </c>
      <c r="H629" s="178" t="s">
        <v>1569</v>
      </c>
      <c r="I629" s="179" t="s">
        <v>32</v>
      </c>
      <c r="J629" s="177">
        <v>0.98799999999999999</v>
      </c>
      <c r="K629" s="180"/>
      <c r="L629" s="202"/>
      <c r="M629" s="180"/>
      <c r="N629" s="23" t="str">
        <f>IFERROR(IF(M629="","",M629/SUMIF(#REF!,"TOTAL",M:M)),"")</f>
        <v/>
      </c>
    </row>
    <row r="630" spans="2:14" s="160" customFormat="1" ht="15" x14ac:dyDescent="0.25">
      <c r="B630" s="227" t="e">
        <f>IF(#REF!=#REF!,M630,"")</f>
        <v>#REF!</v>
      </c>
      <c r="C630" s="228" t="e">
        <f>IF(#REF!="","",COUNTIF(#REF!,#REF!))</f>
        <v>#REF!</v>
      </c>
      <c r="D630" s="228" t="e">
        <f>IF(#REF!="","",IF(#REF!=#REF!,"",IF(OR(#REF!=#REF!,#REF!=#REF!,#REF!=#REF!),COUNTIFS(ORÇAMENTO!C$8:$C630,ORÇAMENTO!C630,ORÇAMENTO!#REF!,#REF!),COUNTIFS(ORÇAMENTO!$C$8:$C630,ORÇAMENTO!C630,ORÇAMENTO!#REF!,#REF!))))</f>
        <v>#REF!</v>
      </c>
      <c r="E630" s="172" t="s">
        <v>1576</v>
      </c>
      <c r="F630" s="28"/>
      <c r="G630" s="28"/>
      <c r="H630" s="28" t="s">
        <v>1588</v>
      </c>
      <c r="I630" s="28"/>
      <c r="J630" s="29"/>
      <c r="K630" s="28"/>
      <c r="L630" s="28"/>
      <c r="M630" s="30"/>
      <c r="N630" s="205" t="str">
        <f>IFERROR(IF(M630="","",M630/SUMIF(#REF!,"TOTAL",M:M)),"")</f>
        <v/>
      </c>
    </row>
    <row r="631" spans="2:14" s="165" customFormat="1" ht="30" x14ac:dyDescent="0.2">
      <c r="B631" s="171" t="e">
        <f>IF(#REF!=#REF!,M631,"")</f>
        <v>#REF!</v>
      </c>
      <c r="C631" s="167" t="e">
        <f>IF(#REF!="","",COUNTIF(#REF!,#REF!))</f>
        <v>#REF!</v>
      </c>
      <c r="D631" s="167" t="e">
        <f>IF(#REF!="","",IF(#REF!=#REF!,"",IF(OR(#REF!=#REF!,#REF!=#REF!,#REF!=#REF!),COUNTIFS(ORÇAMENTO!C$8:$C631,ORÇAMENTO!C631,ORÇAMENTO!#REF!,#REF!),COUNTIFS(ORÇAMENTO!$C$8:$C631,ORÇAMENTO!C631,ORÇAMENTO!#REF!,#REF!))))</f>
        <v>#REF!</v>
      </c>
      <c r="E631" s="176" t="s">
        <v>1577</v>
      </c>
      <c r="F631" s="177" t="s">
        <v>1720</v>
      </c>
      <c r="G631" s="178" t="s">
        <v>17</v>
      </c>
      <c r="H631" s="178" t="s">
        <v>1581</v>
      </c>
      <c r="I631" s="179" t="s">
        <v>16</v>
      </c>
      <c r="J631" s="177">
        <v>25</v>
      </c>
      <c r="K631" s="180"/>
      <c r="L631" s="202"/>
      <c r="M631" s="180"/>
      <c r="N631" s="23" t="str">
        <f>IFERROR(IF(M631="","",M631/SUMIF(#REF!,"TOTAL",M:M)),"")</f>
        <v/>
      </c>
    </row>
    <row r="632" spans="2:14" s="165" customFormat="1" ht="30" x14ac:dyDescent="0.2">
      <c r="B632" s="171" t="e">
        <f>IF(#REF!=#REF!,M632,"")</f>
        <v>#REF!</v>
      </c>
      <c r="C632" s="167" t="e">
        <f>IF(#REF!="","",COUNTIF(#REF!,#REF!))</f>
        <v>#REF!</v>
      </c>
      <c r="D632" s="167" t="e">
        <f>IF(#REF!="","",IF(#REF!=#REF!,"",IF(OR(#REF!=#REF!,#REF!=#REF!,#REF!=#REF!),COUNTIFS(ORÇAMENTO!C$8:$C632,ORÇAMENTO!C632,ORÇAMENTO!#REF!,#REF!),COUNTIFS(ORÇAMENTO!$C$8:$C632,ORÇAMENTO!C632,ORÇAMENTO!#REF!,#REF!))))</f>
        <v>#REF!</v>
      </c>
      <c r="E632" s="176" t="s">
        <v>1578</v>
      </c>
      <c r="F632" s="177" t="s">
        <v>1721</v>
      </c>
      <c r="G632" s="178" t="s">
        <v>17</v>
      </c>
      <c r="H632" s="178" t="s">
        <v>1582</v>
      </c>
      <c r="I632" s="179" t="s">
        <v>16</v>
      </c>
      <c r="J632" s="177">
        <v>9.41</v>
      </c>
      <c r="K632" s="180"/>
      <c r="L632" s="202"/>
      <c r="M632" s="180"/>
      <c r="N632" s="23" t="str">
        <f>IFERROR(IF(M632="","",M632/SUMIF(#REF!,"TOTAL",M:M)),"")</f>
        <v/>
      </c>
    </row>
    <row r="633" spans="2:14" s="229" customFormat="1" ht="28.5" customHeight="1" x14ac:dyDescent="0.2">
      <c r="B633" s="171" t="e">
        <f>IF(#REF!=#REF!,M633,"")</f>
        <v>#REF!</v>
      </c>
      <c r="C633" s="167" t="e">
        <f>IF(#REF!="","",COUNTIF(#REF!,#REF!))</f>
        <v>#REF!</v>
      </c>
      <c r="D633" s="167" t="e">
        <f>IF(#REF!="","",IF(#REF!=#REF!,"",IF(OR(#REF!=#REF!,#REF!=#REF!,#REF!=#REF!),COUNTIFS(ORÇAMENTO!C$8:$C633,ORÇAMENTO!C633,ORÇAMENTO!#REF!,#REF!),COUNTIFS(ORÇAMENTO!$C$8:$C633,ORÇAMENTO!C633,ORÇAMENTO!#REF!,#REF!))))</f>
        <v>#REF!</v>
      </c>
      <c r="E633" s="176" t="s">
        <v>1579</v>
      </c>
      <c r="F633" s="177" t="s">
        <v>1761</v>
      </c>
      <c r="G633" s="178" t="s">
        <v>17</v>
      </c>
      <c r="H633" s="178" t="s">
        <v>1763</v>
      </c>
      <c r="I633" s="179" t="s">
        <v>19</v>
      </c>
      <c r="J633" s="177">
        <v>6</v>
      </c>
      <c r="K633" s="180"/>
      <c r="L633" s="202"/>
      <c r="M633" s="180"/>
      <c r="N633" s="23" t="str">
        <f>IFERROR(IF(M633="","",M633/SUMIF(#REF!,"TOTAL",M:M)),"")</f>
        <v/>
      </c>
    </row>
    <row r="634" spans="2:14" s="229" customFormat="1" ht="28.5" customHeight="1" x14ac:dyDescent="0.2">
      <c r="B634" s="171" t="e">
        <f>IF(#REF!=#REF!,M634,"")</f>
        <v>#REF!</v>
      </c>
      <c r="C634" s="167" t="e">
        <f>IF(#REF!="","",COUNTIF(#REF!,#REF!))</f>
        <v>#REF!</v>
      </c>
      <c r="D634" s="167" t="e">
        <f>IF(#REF!="","",IF(#REF!=#REF!,"",IF(OR(#REF!=#REF!,#REF!=#REF!,#REF!=#REF!),COUNTIFS(ORÇAMENTO!C$8:$C634,ORÇAMENTO!C634,ORÇAMENTO!#REF!,#REF!),COUNTIFS(ORÇAMENTO!$C$8:$C634,ORÇAMENTO!C634,ORÇAMENTO!#REF!,#REF!))))</f>
        <v>#REF!</v>
      </c>
      <c r="E634" s="176" t="s">
        <v>1580</v>
      </c>
      <c r="F634" s="177" t="s">
        <v>1764</v>
      </c>
      <c r="G634" s="178" t="s">
        <v>17</v>
      </c>
      <c r="H634" s="178" t="s">
        <v>1768</v>
      </c>
      <c r="I634" s="179" t="s">
        <v>19</v>
      </c>
      <c r="J634" s="177">
        <v>1</v>
      </c>
      <c r="K634" s="180"/>
      <c r="L634" s="202"/>
      <c r="M634" s="180"/>
      <c r="N634" s="23" t="str">
        <f>IFERROR(IF(M634="","",M634/SUMIF(#REF!,"TOTAL",M:M)),"")</f>
        <v/>
      </c>
    </row>
    <row r="635" spans="2:14" s="165" customFormat="1" ht="30" x14ac:dyDescent="0.2">
      <c r="B635" s="171" t="e">
        <f>IF(#REF!=#REF!,M635,"")</f>
        <v>#REF!</v>
      </c>
      <c r="C635" s="167" t="e">
        <f>IF(#REF!="","",COUNTIF(#REF!,#REF!))</f>
        <v>#REF!</v>
      </c>
      <c r="D635" s="167" t="e">
        <f>IF(#REF!="","",IF(#REF!=#REF!,"",IF(OR(#REF!=#REF!,#REF!=#REF!,#REF!=#REF!),COUNTIFS(ORÇAMENTO!C$8:$C635,ORÇAMENTO!C635,ORÇAMENTO!#REF!,#REF!),COUNTIFS(ORÇAMENTO!$C$8:$C635,ORÇAMENTO!C635,ORÇAMENTO!#REF!,#REF!))))</f>
        <v>#REF!</v>
      </c>
      <c r="E635" s="176" t="s">
        <v>1762</v>
      </c>
      <c r="F635" s="177" t="s">
        <v>1583</v>
      </c>
      <c r="G635" s="178" t="s">
        <v>179</v>
      </c>
      <c r="H635" s="178" t="s">
        <v>1584</v>
      </c>
      <c r="I635" s="179" t="s">
        <v>16</v>
      </c>
      <c r="J635" s="177">
        <v>7.7</v>
      </c>
      <c r="K635" s="180"/>
      <c r="L635" s="202"/>
      <c r="M635" s="180"/>
      <c r="N635" s="23" t="str">
        <f>IFERROR(IF(M635="","",M635/SUMIF(#REF!,"TOTAL",M:M)),"")</f>
        <v/>
      </c>
    </row>
    <row r="636" spans="2:14" s="165" customFormat="1" ht="20.25" customHeight="1" x14ac:dyDescent="0.2">
      <c r="B636" s="171" t="e">
        <f>IF(#REF!=#REF!,M636,"")</f>
        <v>#REF!</v>
      </c>
      <c r="C636" s="167" t="e">
        <f>IF(#REF!="","",COUNTIF(#REF!,#REF!))</f>
        <v>#REF!</v>
      </c>
      <c r="D636" s="167" t="e">
        <f>IF(#REF!="","",IF(#REF!=#REF!,"",IF(OR(#REF!=#REF!,#REF!=#REF!,#REF!=#REF!),COUNTIFS(ORÇAMENTO!C$8:$C636,ORÇAMENTO!C636,ORÇAMENTO!#REF!,#REF!),COUNTIFS(ORÇAMENTO!$C$8:$C636,ORÇAMENTO!C636,ORÇAMENTO!#REF!,#REF!))))</f>
        <v>#REF!</v>
      </c>
      <c r="E636" s="176" t="s">
        <v>1767</v>
      </c>
      <c r="F636" s="177" t="s">
        <v>1585</v>
      </c>
      <c r="G636" s="178" t="s">
        <v>1586</v>
      </c>
      <c r="H636" s="178" t="s">
        <v>1587</v>
      </c>
      <c r="I636" s="179" t="s">
        <v>19</v>
      </c>
      <c r="J636" s="177">
        <v>4</v>
      </c>
      <c r="K636" s="180"/>
      <c r="L636" s="202"/>
      <c r="M636" s="180"/>
      <c r="N636" s="23" t="str">
        <f>IFERROR(IF(M636="","",M636/SUMIF(#REF!,"TOTAL",M:M)),"")</f>
        <v/>
      </c>
    </row>
    <row r="637" spans="2:14" s="160" customFormat="1" ht="15" x14ac:dyDescent="0.25">
      <c r="B637" s="227" t="e">
        <f>IF(#REF!=#REF!,M637,"")</f>
        <v>#REF!</v>
      </c>
      <c r="C637" s="228" t="e">
        <f>IF(#REF!="","",COUNTIF(#REF!,#REF!))</f>
        <v>#REF!</v>
      </c>
      <c r="D637" s="228" t="e">
        <f>IF(#REF!="","",IF(#REF!=#REF!,"",IF(OR(#REF!=#REF!,#REF!=#REF!,#REF!=#REF!),COUNTIFS(ORÇAMENTO!C$8:$C637,ORÇAMENTO!C637,ORÇAMENTO!#REF!,#REF!),COUNTIFS(ORÇAMENTO!$C$8:$C637,ORÇAMENTO!C637,ORÇAMENTO!#REF!,#REF!))))</f>
        <v>#REF!</v>
      </c>
      <c r="E637" s="172" t="s">
        <v>1589</v>
      </c>
      <c r="F637" s="28"/>
      <c r="G637" s="28"/>
      <c r="H637" s="28" t="s">
        <v>1591</v>
      </c>
      <c r="I637" s="28"/>
      <c r="J637" s="29"/>
      <c r="K637" s="28"/>
      <c r="L637" s="28"/>
      <c r="M637" s="30"/>
      <c r="N637" s="205" t="str">
        <f>IFERROR(IF(M637="","",M637/SUMIF(#REF!,"TOTAL",M:M)),"")</f>
        <v/>
      </c>
    </row>
    <row r="638" spans="2:14" s="165" customFormat="1" ht="15" x14ac:dyDescent="0.2">
      <c r="B638" s="171" t="e">
        <f>IF(#REF!=#REF!,M638,"")</f>
        <v>#REF!</v>
      </c>
      <c r="C638" s="167" t="e">
        <f>IF(#REF!="","",COUNTIF(#REF!,#REF!))</f>
        <v>#REF!</v>
      </c>
      <c r="D638" s="167" t="e">
        <f>IF(#REF!="","",IF(#REF!=#REF!,"",IF(OR(#REF!=#REF!,#REF!=#REF!,#REF!=#REF!),COUNTIFS(ORÇAMENTO!C$8:$C638,ORÇAMENTO!C638,ORÇAMENTO!#REF!,#REF!),COUNTIFS(ORÇAMENTO!$C$8:$C638,ORÇAMENTO!C638,ORÇAMENTO!#REF!,#REF!))))</f>
        <v>#REF!</v>
      </c>
      <c r="E638" s="176" t="s">
        <v>1590</v>
      </c>
      <c r="F638" s="177" t="s">
        <v>1722</v>
      </c>
      <c r="G638" s="178" t="s">
        <v>17</v>
      </c>
      <c r="H638" s="178" t="s">
        <v>907</v>
      </c>
      <c r="I638" s="179" t="s">
        <v>19</v>
      </c>
      <c r="J638" s="177">
        <v>1492.61</v>
      </c>
      <c r="K638" s="180"/>
      <c r="L638" s="202"/>
      <c r="M638" s="180"/>
      <c r="N638" s="23" t="str">
        <f>IFERROR(IF(M638="","",M638/SUMIF(#REF!,"TOTAL",M:M)),"")</f>
        <v/>
      </c>
    </row>
    <row r="639" spans="2:14" s="160" customFormat="1" ht="45" x14ac:dyDescent="0.25">
      <c r="B639" s="227" t="e">
        <f>IF(#REF!=#REF!,M639,"")</f>
        <v>#REF!</v>
      </c>
      <c r="C639" s="228" t="e">
        <f>IF(#REF!="","",COUNTIF(#REF!,#REF!))</f>
        <v>#REF!</v>
      </c>
      <c r="D639" s="228" t="e">
        <f>IF(#REF!="","",IF(#REF!=#REF!,"",IF(OR(#REF!=#REF!,#REF!=#REF!,#REF!=#REF!),COUNTIFS(ORÇAMENTO!C$8:$C639,ORÇAMENTO!C639,ORÇAMENTO!#REF!,#REF!),COUNTIFS(ORÇAMENTO!$C$8:$C639,ORÇAMENTO!C639,ORÇAMENTO!#REF!,#REF!))))</f>
        <v>#REF!</v>
      </c>
      <c r="E639" s="172" t="s">
        <v>1745</v>
      </c>
      <c r="F639" s="28"/>
      <c r="G639" s="28"/>
      <c r="H639" s="28" t="s">
        <v>1746</v>
      </c>
      <c r="I639" s="28"/>
      <c r="J639" s="29"/>
      <c r="K639" s="29"/>
      <c r="L639" s="28"/>
      <c r="M639" s="30"/>
      <c r="N639" s="205" t="str">
        <f>IFERROR(IF(M639="","",M639/SUMIF(#REF!,"TOTAL",M:M)),"")</f>
        <v/>
      </c>
    </row>
    <row r="640" spans="2:14" s="229" customFormat="1" ht="45" x14ac:dyDescent="0.2">
      <c r="B640" s="171" t="e">
        <f>IF(#REF!=#REF!,M640,"")</f>
        <v>#REF!</v>
      </c>
      <c r="C640" s="167" t="e">
        <f>IF(#REF!="","",COUNTIF(#REF!,#REF!))</f>
        <v>#REF!</v>
      </c>
      <c r="D640" s="167">
        <v>0</v>
      </c>
      <c r="E640" s="176" t="s">
        <v>1744</v>
      </c>
      <c r="F640" s="177">
        <v>5928</v>
      </c>
      <c r="G640" s="178" t="s">
        <v>17</v>
      </c>
      <c r="H640" s="178" t="s">
        <v>1746</v>
      </c>
      <c r="I640" s="179" t="s">
        <v>1731</v>
      </c>
      <c r="J640" s="258">
        <v>1</v>
      </c>
      <c r="K640" s="180"/>
      <c r="L640" s="202"/>
      <c r="M640" s="180"/>
      <c r="N640" s="23" t="str">
        <f>IFERROR(IF(M640="","",M640/SUMIF(#REF!,"TOTAL",M:M)),"")</f>
        <v/>
      </c>
    </row>
    <row r="641" spans="2:14" s="216" customFormat="1" ht="15" x14ac:dyDescent="0.2">
      <c r="B641" s="171" t="e">
        <f>IF(#REF!=#REF!,M641,"")</f>
        <v>#REF!</v>
      </c>
      <c r="C641" s="167" t="e">
        <f>IF(#REF!="","",COUNTIF(#REF!,#REF!))</f>
        <v>#REF!</v>
      </c>
      <c r="D641" s="167" t="e">
        <f>IF(#REF!="","",IF(#REF!=#REF!,"",IF(OR(#REF!=#REF!,#REF!=#REF!,#REF!=#REF!),COUNTIFS(ORÇAMENTO!C$8:$C641,ORÇAMENTO!C641,ORÇAMENTO!#REF!,#REF!),COUNTIFS(ORÇAMENTO!$C$8:$C641,ORÇAMENTO!C641,ORÇAMENTO!#REF!,#REF!))))</f>
        <v>#REF!</v>
      </c>
      <c r="E641" s="176"/>
      <c r="F641" s="177"/>
      <c r="G641" s="178"/>
      <c r="H641" s="178"/>
      <c r="I641" s="179"/>
      <c r="J641" s="177"/>
      <c r="K641" s="180" t="str">
        <f>IF(I641="","",VLOOKUP(E641,#REF!,10,FALSE))</f>
        <v/>
      </c>
      <c r="L641" s="217" t="str">
        <f>IF(I641="","",TRUNC(K641*(1+BDI!$K$28),2))</f>
        <v/>
      </c>
      <c r="M641" s="180"/>
      <c r="N641" s="23"/>
    </row>
    <row r="642" spans="2:14" s="216" customFormat="1" ht="18.75" x14ac:dyDescent="0.2">
      <c r="B642" s="171" t="e">
        <f>IF(#REF!=#REF!,M642,"")</f>
        <v>#REF!</v>
      </c>
      <c r="C642" s="167">
        <v>27</v>
      </c>
      <c r="D642" s="167" t="e">
        <f>IF(#REF!="","",IF(#REF!=#REF!,"",IF(OR(#REF!=#REF!,#REF!=#REF!,#REF!=#REF!),COUNTIFS(ORÇAMENTO!C$8:$C642,ORÇAMENTO!C642,ORÇAMENTO!#REF!,#REF!),COUNTIFS(ORÇAMENTO!$C$8:$C642,ORÇAMENTO!C642,ORÇAMENTO!#REF!,#REF!))))</f>
        <v>#REF!</v>
      </c>
      <c r="E642" s="218"/>
      <c r="F642" s="219"/>
      <c r="G642" s="220"/>
      <c r="H642" s="225" t="s">
        <v>924</v>
      </c>
      <c r="I642" s="221"/>
      <c r="J642" s="219"/>
      <c r="K642" s="222" t="str">
        <f>IF(I642="","",VLOOKUP(E642,#REF!,10,FALSE))</f>
        <v/>
      </c>
      <c r="L642" s="223" t="str">
        <f>IF(I642="","",TRUNC(K642*(1+BDI!$K$28),2))</f>
        <v/>
      </c>
      <c r="M642" s="226"/>
      <c r="N642" s="224"/>
    </row>
    <row r="643" spans="2:14" s="165" customFormat="1" ht="15" x14ac:dyDescent="0.2">
      <c r="B643" s="171" t="e">
        <f>IF(#REF!=#REF!,M643,"")</f>
        <v>#REF!</v>
      </c>
      <c r="C643" s="167" t="e">
        <f>IF(#REF!="","",COUNTIF(#REF!,#REF!))</f>
        <v>#REF!</v>
      </c>
      <c r="D643" s="167" t="e">
        <f>IF(#REF!="","",IF(#REF!=#REF!,"",IF(OR(#REF!=#REF!,#REF!=#REF!,#REF!=#REF!),COUNTIFS(ORÇAMENTO!C$8:$C643,ORÇAMENTO!C643,ORÇAMENTO!#REF!,#REF!),COUNTIFS(ORÇAMENTO!$C$8:$C643,ORÇAMENTO!C643,ORÇAMENTO!#REF!,#REF!))))</f>
        <v>#REF!</v>
      </c>
      <c r="E643" s="176"/>
      <c r="F643" s="177"/>
      <c r="G643" s="178"/>
      <c r="H643" s="178"/>
      <c r="I643" s="179"/>
      <c r="J643" s="177"/>
      <c r="K643" s="180"/>
      <c r="L643" s="180"/>
      <c r="M643" s="180"/>
      <c r="N643" s="23" t="str">
        <f>IFERROR(IF(M643="","",M643/SUMIF(#REF!,"TOTAL",M:M)),"")</f>
        <v/>
      </c>
    </row>
    <row r="644" spans="2:14" ht="30" customHeight="1" x14ac:dyDescent="0.2">
      <c r="E644" s="34"/>
      <c r="F644" s="34"/>
      <c r="G644" s="35" t="s">
        <v>425</v>
      </c>
      <c r="H644" s="35"/>
      <c r="I644" s="34"/>
      <c r="J644" s="34"/>
      <c r="K644" s="34"/>
      <c r="L644" s="34"/>
      <c r="M644" s="34"/>
      <c r="N644" s="34"/>
    </row>
    <row r="645" spans="2:14" ht="15" x14ac:dyDescent="0.2">
      <c r="E645" s="37"/>
      <c r="F645" s="37"/>
      <c r="G645" s="38"/>
      <c r="H645" s="39"/>
      <c r="I645" s="40"/>
      <c r="J645" s="41"/>
      <c r="K645" s="42"/>
      <c r="L645" s="43"/>
      <c r="M645" s="38"/>
      <c r="N645" s="36"/>
    </row>
    <row r="646" spans="2:14" ht="15" x14ac:dyDescent="0.2">
      <c r="E646" s="44" t="s">
        <v>426</v>
      </c>
      <c r="F646" s="45"/>
      <c r="G646" s="46"/>
      <c r="H646" s="45" t="str">
        <f>H9</f>
        <v>SERVIÇOS PRELIMINARES</v>
      </c>
      <c r="I646" s="47"/>
      <c r="J646" s="326"/>
      <c r="K646" s="326"/>
      <c r="L646" s="54"/>
      <c r="M646" s="54"/>
      <c r="N646" s="54"/>
    </row>
    <row r="647" spans="2:14" ht="15" x14ac:dyDescent="0.2">
      <c r="E647" s="37"/>
      <c r="F647" s="37"/>
      <c r="G647" s="48"/>
      <c r="H647" s="48"/>
      <c r="I647" s="49"/>
      <c r="J647" s="50"/>
      <c r="K647" s="43"/>
      <c r="L647" s="43"/>
      <c r="M647" s="48"/>
    </row>
    <row r="648" spans="2:14" ht="15" x14ac:dyDescent="0.2">
      <c r="E648" s="44" t="s">
        <v>427</v>
      </c>
      <c r="F648" s="45"/>
      <c r="G648" s="46"/>
      <c r="H648" s="45" t="str">
        <f>H26</f>
        <v>ELABORAÇÃO DE DATA BOOK</v>
      </c>
      <c r="I648" s="47"/>
      <c r="J648" s="326"/>
      <c r="K648" s="326"/>
      <c r="L648" s="54"/>
      <c r="M648" s="54"/>
      <c r="N648" s="54"/>
    </row>
    <row r="649" spans="2:14" ht="15" x14ac:dyDescent="0.2">
      <c r="E649" s="51"/>
      <c r="F649" s="52"/>
      <c r="G649" s="53"/>
      <c r="H649" s="53"/>
      <c r="I649" s="49"/>
      <c r="J649" s="49"/>
      <c r="K649" s="53"/>
      <c r="L649" s="53"/>
      <c r="M649" s="53"/>
    </row>
    <row r="650" spans="2:14" ht="15" x14ac:dyDescent="0.2">
      <c r="E650" s="44" t="s">
        <v>428</v>
      </c>
      <c r="F650" s="45"/>
      <c r="G650" s="46"/>
      <c r="H650" s="45" t="str">
        <f>H29</f>
        <v>SERVIÇOS INICIAIS</v>
      </c>
      <c r="I650" s="47"/>
      <c r="J650" s="326"/>
      <c r="K650" s="326"/>
      <c r="L650" s="54"/>
      <c r="M650" s="54"/>
      <c r="N650" s="54"/>
    </row>
    <row r="651" spans="2:14" ht="15" x14ac:dyDescent="0.2">
      <c r="E651" s="51"/>
      <c r="F651" s="52"/>
      <c r="G651" s="53"/>
      <c r="H651" s="53"/>
      <c r="I651" s="49"/>
      <c r="J651" s="50"/>
      <c r="K651" s="53"/>
      <c r="L651" s="53"/>
      <c r="M651" s="53"/>
    </row>
    <row r="652" spans="2:14" ht="15" x14ac:dyDescent="0.2">
      <c r="E652" s="44" t="s">
        <v>429</v>
      </c>
      <c r="F652" s="45"/>
      <c r="G652" s="46"/>
      <c r="H652" s="46" t="str">
        <f>H32</f>
        <v>MOVIMENTO DE TERRA</v>
      </c>
      <c r="I652" s="47"/>
      <c r="J652" s="326"/>
      <c r="K652" s="326"/>
      <c r="L652" s="54"/>
      <c r="M652" s="54"/>
      <c r="N652" s="54"/>
    </row>
    <row r="653" spans="2:14" ht="15" x14ac:dyDescent="0.2">
      <c r="E653" s="51"/>
      <c r="F653" s="52"/>
      <c r="G653" s="53"/>
      <c r="H653" s="53"/>
      <c r="I653" s="49"/>
      <c r="J653" s="50"/>
      <c r="K653" s="53"/>
      <c r="L653" s="53"/>
      <c r="M653" s="53"/>
    </row>
    <row r="654" spans="2:14" ht="15" x14ac:dyDescent="0.2">
      <c r="E654" s="44" t="s">
        <v>430</v>
      </c>
      <c r="F654" s="45"/>
      <c r="G654" s="46"/>
      <c r="H654" s="46" t="str">
        <f>H39</f>
        <v>CISTERNA E POÇO DE ABSORÇÃO- ESCAVAÇÃO E REATERRO</v>
      </c>
      <c r="I654" s="47"/>
      <c r="J654" s="326"/>
      <c r="K654" s="326"/>
      <c r="L654" s="54"/>
      <c r="M654" s="54"/>
      <c r="N654" s="54"/>
    </row>
    <row r="655" spans="2:14" ht="15" x14ac:dyDescent="0.2">
      <c r="E655" s="37"/>
      <c r="F655" s="37"/>
      <c r="G655" s="48"/>
      <c r="H655" s="48"/>
      <c r="I655" s="49"/>
      <c r="J655" s="50"/>
      <c r="K655" s="43"/>
      <c r="L655" s="43"/>
      <c r="M655" s="48"/>
    </row>
    <row r="656" spans="2:14" ht="15" x14ac:dyDescent="0.2">
      <c r="E656" s="44" t="s">
        <v>431</v>
      </c>
      <c r="F656" s="45"/>
      <c r="G656" s="46"/>
      <c r="H656" s="46" t="str">
        <f>H44</f>
        <v>FUNDAÇÕES- ESTACAS,BLOCOS E BALDRAMES</v>
      </c>
      <c r="I656" s="47"/>
      <c r="J656" s="326"/>
      <c r="K656" s="326"/>
      <c r="L656" s="54"/>
      <c r="M656" s="54"/>
      <c r="N656" s="54"/>
    </row>
    <row r="657" spans="5:14" ht="15" x14ac:dyDescent="0.2">
      <c r="E657" s="51"/>
      <c r="F657" s="52"/>
      <c r="G657" s="53"/>
      <c r="H657" s="53"/>
      <c r="I657" s="49"/>
      <c r="J657" s="49"/>
      <c r="K657" s="53"/>
      <c r="L657" s="53"/>
      <c r="M657" s="53"/>
    </row>
    <row r="658" spans="5:14" ht="15" x14ac:dyDescent="0.2">
      <c r="E658" s="44" t="s">
        <v>432</v>
      </c>
      <c r="F658" s="45"/>
      <c r="G658" s="46"/>
      <c r="H658" s="46" t="str">
        <f>H80</f>
        <v>ESTRUTURA</v>
      </c>
      <c r="I658" s="47"/>
      <c r="J658" s="326"/>
      <c r="K658" s="326"/>
      <c r="L658" s="54"/>
      <c r="M658" s="54"/>
      <c r="N658" s="54"/>
    </row>
    <row r="659" spans="5:14" ht="15" x14ac:dyDescent="0.2">
      <c r="E659" s="51"/>
      <c r="F659" s="52"/>
      <c r="G659" s="53"/>
      <c r="H659" s="53"/>
      <c r="I659" s="49"/>
      <c r="J659" s="50"/>
      <c r="K659" s="53"/>
      <c r="L659" s="53"/>
      <c r="M659" s="53"/>
    </row>
    <row r="660" spans="5:14" ht="15" x14ac:dyDescent="0.2">
      <c r="E660" s="44" t="s">
        <v>433</v>
      </c>
      <c r="F660" s="45"/>
      <c r="G660" s="46"/>
      <c r="H660" s="46" t="str">
        <f>H104</f>
        <v>ALVENARIA E VEDAÇÕES</v>
      </c>
      <c r="I660" s="47"/>
      <c r="J660" s="326"/>
      <c r="K660" s="326"/>
      <c r="L660" s="54"/>
      <c r="M660" s="54"/>
      <c r="N660" s="54"/>
    </row>
    <row r="661" spans="5:14" ht="15" x14ac:dyDescent="0.2">
      <c r="E661" s="51"/>
      <c r="F661" s="52"/>
      <c r="G661" s="53"/>
      <c r="H661" s="53"/>
      <c r="I661" s="49"/>
      <c r="J661" s="50"/>
      <c r="K661" s="53"/>
      <c r="L661" s="53"/>
      <c r="M661" s="53"/>
    </row>
    <row r="662" spans="5:14" ht="15" x14ac:dyDescent="0.2">
      <c r="E662" s="44" t="s">
        <v>434</v>
      </c>
      <c r="F662" s="45"/>
      <c r="G662" s="46"/>
      <c r="H662" s="46" t="str">
        <f>H121</f>
        <v>ESQUADRIAS E FERRAGENS</v>
      </c>
      <c r="I662" s="47"/>
      <c r="J662" s="326"/>
      <c r="K662" s="326"/>
      <c r="L662" s="54"/>
      <c r="M662" s="54"/>
      <c r="N662" s="54"/>
    </row>
    <row r="663" spans="5:14" ht="15" x14ac:dyDescent="0.2">
      <c r="E663" s="37"/>
      <c r="F663" s="37"/>
      <c r="G663" s="48"/>
      <c r="H663" s="48"/>
      <c r="I663" s="49"/>
      <c r="J663" s="50"/>
      <c r="K663" s="43"/>
      <c r="L663" s="43"/>
      <c r="M663" s="48"/>
    </row>
    <row r="664" spans="5:14" ht="15" x14ac:dyDescent="0.2">
      <c r="E664" s="44" t="s">
        <v>435</v>
      </c>
      <c r="F664" s="45"/>
      <c r="G664" s="46"/>
      <c r="H664" s="46" t="str">
        <f>H159</f>
        <v>COBERTURA</v>
      </c>
      <c r="I664" s="47"/>
      <c r="J664" s="326"/>
      <c r="K664" s="326"/>
      <c r="L664" s="54"/>
      <c r="M664" s="54"/>
      <c r="N664" s="54"/>
    </row>
    <row r="665" spans="5:14" ht="15" x14ac:dyDescent="0.2">
      <c r="E665" s="51"/>
      <c r="F665" s="52"/>
      <c r="G665" s="53"/>
      <c r="H665" s="53"/>
      <c r="I665" s="49"/>
      <c r="J665" s="49"/>
      <c r="K665" s="53"/>
      <c r="L665" s="53"/>
      <c r="M665" s="53"/>
    </row>
    <row r="666" spans="5:14" ht="15" x14ac:dyDescent="0.2">
      <c r="E666" s="44" t="s">
        <v>436</v>
      </c>
      <c r="F666" s="45"/>
      <c r="G666" s="46"/>
      <c r="H666" s="46" t="str">
        <f>H170</f>
        <v>IMPERMEABILIZAÇÃO</v>
      </c>
      <c r="I666" s="47"/>
      <c r="J666" s="326"/>
      <c r="K666" s="326"/>
      <c r="L666" s="54"/>
      <c r="M666" s="54"/>
      <c r="N666" s="54"/>
    </row>
    <row r="667" spans="5:14" ht="15" x14ac:dyDescent="0.2">
      <c r="E667" s="51"/>
      <c r="F667" s="52"/>
      <c r="G667" s="53"/>
      <c r="H667" s="53"/>
      <c r="I667" s="49"/>
      <c r="J667" s="50"/>
      <c r="K667" s="53"/>
      <c r="L667" s="53"/>
      <c r="M667" s="53"/>
    </row>
    <row r="668" spans="5:14" ht="15" x14ac:dyDescent="0.2">
      <c r="E668" s="44" t="s">
        <v>437</v>
      </c>
      <c r="F668" s="45"/>
      <c r="G668" s="46"/>
      <c r="H668" s="46" t="str">
        <f>H179</f>
        <v>REVESTIMENTOS</v>
      </c>
      <c r="I668" s="47"/>
      <c r="J668" s="326"/>
      <c r="K668" s="326"/>
      <c r="L668" s="54"/>
      <c r="M668" s="54"/>
      <c r="N668" s="54"/>
    </row>
    <row r="669" spans="5:14" ht="15" x14ac:dyDescent="0.2">
      <c r="E669" s="51"/>
      <c r="F669" s="52"/>
      <c r="G669" s="53"/>
      <c r="H669" s="53"/>
      <c r="I669" s="49"/>
      <c r="J669" s="50"/>
      <c r="K669" s="53"/>
      <c r="L669" s="53"/>
      <c r="M669" s="53"/>
    </row>
    <row r="670" spans="5:14" ht="15" x14ac:dyDescent="0.2">
      <c r="E670" s="44" t="s">
        <v>438</v>
      </c>
      <c r="F670" s="45"/>
      <c r="G670" s="46"/>
      <c r="H670" s="46" t="str">
        <f>H206</f>
        <v>PISOS</v>
      </c>
      <c r="I670" s="47"/>
      <c r="J670" s="326"/>
      <c r="K670" s="326"/>
      <c r="L670" s="54"/>
      <c r="M670" s="54"/>
      <c r="N670" s="54"/>
    </row>
    <row r="671" spans="5:14" ht="15" x14ac:dyDescent="0.2">
      <c r="E671" s="51"/>
      <c r="F671" s="52"/>
      <c r="G671" s="53"/>
      <c r="H671" s="53"/>
      <c r="I671" s="49"/>
      <c r="J671" s="49"/>
      <c r="K671" s="53"/>
      <c r="L671" s="53"/>
      <c r="M671" s="53"/>
    </row>
    <row r="672" spans="5:14" ht="15" x14ac:dyDescent="0.2">
      <c r="E672" s="44" t="s">
        <v>439</v>
      </c>
      <c r="F672" s="45"/>
      <c r="G672" s="46"/>
      <c r="H672" s="46" t="str">
        <f>H226</f>
        <v>INSTALAÇÕES HIDROSSANITÁRIAS</v>
      </c>
      <c r="I672" s="47"/>
      <c r="J672" s="326"/>
      <c r="K672" s="326"/>
      <c r="L672" s="54"/>
      <c r="M672" s="54"/>
      <c r="N672" s="54"/>
    </row>
    <row r="673" spans="1:14" ht="15" x14ac:dyDescent="0.2">
      <c r="E673" s="51"/>
      <c r="F673" s="52"/>
      <c r="G673" s="53"/>
      <c r="H673" s="53"/>
      <c r="I673" s="49"/>
      <c r="J673" s="49"/>
      <c r="K673" s="53"/>
      <c r="L673" s="53"/>
      <c r="M673" s="53"/>
    </row>
    <row r="674" spans="1:14" ht="15" x14ac:dyDescent="0.2">
      <c r="E674" s="44" t="s">
        <v>440</v>
      </c>
      <c r="F674" s="45"/>
      <c r="G674" s="46"/>
      <c r="H674" s="46" t="str">
        <f>H364</f>
        <v>APARELHOS E METAIS SANITARIOS</v>
      </c>
      <c r="I674" s="47"/>
      <c r="J674" s="326"/>
      <c r="K674" s="326"/>
      <c r="L674" s="54"/>
      <c r="M674" s="54"/>
      <c r="N674" s="54"/>
    </row>
    <row r="675" spans="1:14" ht="15" x14ac:dyDescent="0.2">
      <c r="E675" s="51"/>
      <c r="F675" s="52"/>
      <c r="G675" s="53"/>
      <c r="H675" s="53"/>
      <c r="I675" s="49"/>
      <c r="J675" s="50"/>
      <c r="K675" s="53"/>
      <c r="L675" s="53"/>
      <c r="M675" s="53"/>
    </row>
    <row r="676" spans="1:14" ht="15" x14ac:dyDescent="0.2">
      <c r="E676" s="44" t="s">
        <v>441</v>
      </c>
      <c r="F676" s="45"/>
      <c r="G676" s="46"/>
      <c r="H676" s="46" t="str">
        <f>H391</f>
        <v>INSTALAÇÕES ELETRICAS</v>
      </c>
      <c r="I676" s="47"/>
      <c r="J676" s="326"/>
      <c r="K676" s="326"/>
      <c r="L676" s="54"/>
      <c r="M676" s="54"/>
      <c r="N676" s="54"/>
    </row>
    <row r="677" spans="1:14" ht="15" x14ac:dyDescent="0.2">
      <c r="E677" s="51"/>
      <c r="F677" s="52"/>
      <c r="G677" s="53"/>
      <c r="H677" s="53"/>
      <c r="I677" s="49"/>
      <c r="J677" s="50"/>
      <c r="K677" s="53"/>
      <c r="L677" s="53"/>
      <c r="M677" s="53"/>
    </row>
    <row r="678" spans="1:14" ht="15" x14ac:dyDescent="0.2">
      <c r="E678" s="44" t="s">
        <v>442</v>
      </c>
      <c r="F678" s="45"/>
      <c r="G678" s="46"/>
      <c r="H678" s="46" t="str">
        <f>H529</f>
        <v>CLIMATIZAÇÃO</v>
      </c>
      <c r="I678" s="47"/>
      <c r="J678" s="326"/>
      <c r="K678" s="326"/>
      <c r="L678" s="54"/>
      <c r="M678" s="54"/>
      <c r="N678" s="54"/>
    </row>
    <row r="679" spans="1:14" ht="15" x14ac:dyDescent="0.2">
      <c r="E679" s="51"/>
      <c r="F679" s="52"/>
      <c r="G679" s="53"/>
      <c r="H679" s="53"/>
      <c r="I679" s="49"/>
      <c r="J679" s="50"/>
      <c r="K679" s="53"/>
      <c r="L679" s="53"/>
      <c r="M679" s="53"/>
    </row>
    <row r="680" spans="1:14" s="6" customFormat="1" ht="15" x14ac:dyDescent="0.2">
      <c r="A680" s="165"/>
      <c r="B680" s="166"/>
      <c r="C680" s="166"/>
      <c r="D680" s="166"/>
      <c r="E680" s="44" t="s">
        <v>444</v>
      </c>
      <c r="F680" s="45"/>
      <c r="G680" s="46"/>
      <c r="H680" s="46" t="str">
        <f>H545</f>
        <v>PAISAGISMO</v>
      </c>
      <c r="I680" s="47"/>
      <c r="J680" s="326"/>
      <c r="K680" s="326"/>
      <c r="L680" s="54"/>
      <c r="M680" s="54"/>
      <c r="N680" s="54"/>
    </row>
    <row r="681" spans="1:14" s="6" customFormat="1" ht="15" x14ac:dyDescent="0.2">
      <c r="A681" s="165"/>
      <c r="B681" s="166"/>
      <c r="C681" s="166"/>
      <c r="D681" s="166"/>
      <c r="E681" s="51"/>
      <c r="F681" s="52"/>
      <c r="G681" s="53"/>
      <c r="H681" s="53"/>
      <c r="I681" s="49"/>
      <c r="J681" s="50"/>
      <c r="K681" s="53"/>
      <c r="L681" s="53"/>
      <c r="M681" s="53"/>
    </row>
    <row r="682" spans="1:14" s="6" customFormat="1" ht="15" x14ac:dyDescent="0.2">
      <c r="A682" s="165"/>
      <c r="B682" s="166"/>
      <c r="C682" s="166"/>
      <c r="D682" s="166"/>
      <c r="E682" s="44" t="s">
        <v>445</v>
      </c>
      <c r="F682" s="45"/>
      <c r="G682" s="46"/>
      <c r="H682" s="46" t="str">
        <f>H571</f>
        <v>INSTALAÇÕES MECÂNICA</v>
      </c>
      <c r="I682" s="47"/>
      <c r="J682" s="326"/>
      <c r="K682" s="326"/>
      <c r="L682" s="54"/>
      <c r="M682" s="54"/>
      <c r="N682" s="54"/>
    </row>
    <row r="683" spans="1:14" s="6" customFormat="1" ht="15" x14ac:dyDescent="0.2">
      <c r="A683" s="165"/>
      <c r="B683" s="166"/>
      <c r="C683" s="166"/>
      <c r="D683" s="166"/>
      <c r="E683" s="51"/>
      <c r="F683" s="52"/>
      <c r="G683" s="53"/>
      <c r="H683" s="53"/>
      <c r="I683" s="49"/>
      <c r="J683" s="50"/>
      <c r="K683" s="53"/>
      <c r="L683" s="53"/>
      <c r="M683" s="53"/>
    </row>
    <row r="684" spans="1:14" s="6" customFormat="1" ht="15" x14ac:dyDescent="0.2">
      <c r="A684" s="165"/>
      <c r="B684" s="166"/>
      <c r="C684" s="166"/>
      <c r="D684" s="166"/>
      <c r="E684" s="44" t="s">
        <v>446</v>
      </c>
      <c r="F684" s="45"/>
      <c r="G684" s="46"/>
      <c r="H684" s="46" t="str">
        <f>H573</f>
        <v>SERVIÇOS COMPLEMENTARES</v>
      </c>
      <c r="I684" s="47"/>
      <c r="J684" s="326"/>
      <c r="K684" s="326"/>
      <c r="L684" s="54"/>
      <c r="M684" s="54"/>
      <c r="N684" s="54"/>
    </row>
    <row r="685" spans="1:14" s="164" customFormat="1" ht="15" x14ac:dyDescent="0.2">
      <c r="A685" s="165"/>
      <c r="B685" s="166"/>
      <c r="C685" s="166"/>
      <c r="D685" s="166"/>
      <c r="E685" s="51"/>
      <c r="F685" s="52"/>
      <c r="G685" s="53"/>
      <c r="H685" s="53"/>
      <c r="I685" s="49"/>
      <c r="J685" s="50"/>
      <c r="K685" s="53"/>
      <c r="L685" s="53"/>
      <c r="M685" s="53"/>
      <c r="N685" s="165"/>
    </row>
    <row r="686" spans="1:14" s="164" customFormat="1" ht="15" x14ac:dyDescent="0.2">
      <c r="A686" s="165"/>
      <c r="B686" s="166"/>
      <c r="C686" s="166"/>
      <c r="D686" s="166"/>
      <c r="E686" s="44" t="s">
        <v>910</v>
      </c>
      <c r="F686" s="45"/>
      <c r="G686" s="46"/>
      <c r="H686" s="46" t="str">
        <f>H576</f>
        <v>LETRAS DO CORPO DE BOMBEIRO</v>
      </c>
      <c r="I686" s="47"/>
      <c r="J686" s="326"/>
      <c r="K686" s="326"/>
      <c r="L686" s="54"/>
      <c r="M686" s="54"/>
      <c r="N686" s="54"/>
    </row>
    <row r="687" spans="1:14" s="183" customFormat="1" ht="15" x14ac:dyDescent="0.2">
      <c r="B687" s="182"/>
      <c r="C687" s="182"/>
      <c r="D687" s="182"/>
      <c r="E687" s="330"/>
      <c r="F687" s="330"/>
      <c r="G687" s="330"/>
      <c r="H687" s="330"/>
      <c r="I687" s="330"/>
      <c r="J687" s="330"/>
      <c r="K687" s="330"/>
      <c r="L687" s="330"/>
      <c r="M687" s="330"/>
      <c r="N687" s="330"/>
    </row>
    <row r="688" spans="1:14" s="183" customFormat="1" ht="15" x14ac:dyDescent="0.2">
      <c r="B688" s="182"/>
      <c r="C688" s="182"/>
      <c r="D688" s="182"/>
      <c r="E688" s="44" t="s">
        <v>1456</v>
      </c>
      <c r="F688" s="45"/>
      <c r="G688" s="46"/>
      <c r="H688" s="46" t="str">
        <f>H579</f>
        <v>SUBESTAÇÃO</v>
      </c>
      <c r="I688" s="47"/>
      <c r="J688" s="181"/>
      <c r="K688" s="181"/>
      <c r="L688" s="54"/>
      <c r="M688" s="54"/>
      <c r="N688" s="54"/>
    </row>
    <row r="689" spans="2:14" s="183" customFormat="1" ht="15" x14ac:dyDescent="0.2">
      <c r="B689" s="182"/>
      <c r="C689" s="182"/>
      <c r="D689" s="182"/>
      <c r="E689" s="330"/>
      <c r="F689" s="330"/>
      <c r="G689" s="330"/>
      <c r="H689" s="330"/>
      <c r="I689" s="330"/>
      <c r="J689" s="330"/>
      <c r="K689" s="330"/>
      <c r="L689" s="330"/>
      <c r="M689" s="330"/>
      <c r="N689" s="330"/>
    </row>
    <row r="690" spans="2:14" s="183" customFormat="1" ht="15" x14ac:dyDescent="0.2">
      <c r="B690" s="182"/>
      <c r="C690" s="182"/>
      <c r="D690" s="182"/>
      <c r="E690" s="44" t="s">
        <v>1537</v>
      </c>
      <c r="F690" s="45"/>
      <c r="G690" s="46"/>
      <c r="H690" s="46" t="str">
        <f>H612</f>
        <v>MURO DE ARRIMO</v>
      </c>
      <c r="I690" s="47"/>
      <c r="J690" s="181"/>
      <c r="K690" s="181"/>
      <c r="L690" s="54"/>
      <c r="M690" s="54"/>
      <c r="N690" s="54"/>
    </row>
    <row r="691" spans="2:14" s="183" customFormat="1" ht="15" x14ac:dyDescent="0.2">
      <c r="B691" s="182"/>
      <c r="C691" s="182"/>
      <c r="D691" s="182"/>
      <c r="E691" s="330"/>
      <c r="F691" s="330"/>
      <c r="G691" s="330"/>
      <c r="H691" s="330"/>
      <c r="I691" s="330"/>
      <c r="J691" s="330"/>
      <c r="K691" s="330"/>
      <c r="L691" s="330"/>
      <c r="M691" s="330"/>
      <c r="N691" s="330"/>
    </row>
    <row r="692" spans="2:14" s="183" customFormat="1" ht="15" x14ac:dyDescent="0.2">
      <c r="B692" s="182"/>
      <c r="C692" s="182"/>
      <c r="D692" s="182"/>
      <c r="E692" s="44" t="s">
        <v>1576</v>
      </c>
      <c r="F692" s="45"/>
      <c r="G692" s="46"/>
      <c r="H692" s="46" t="str">
        <f>H630</f>
        <v>ACESSIBILIDADE E MASTRO PARA BANDEIRAS</v>
      </c>
      <c r="I692" s="47"/>
      <c r="J692" s="181"/>
      <c r="K692" s="181"/>
      <c r="L692" s="54"/>
      <c r="M692" s="54"/>
      <c r="N692" s="54"/>
    </row>
    <row r="693" spans="2:14" s="187" customFormat="1" ht="15" x14ac:dyDescent="0.2">
      <c r="B693" s="186"/>
      <c r="C693" s="186"/>
      <c r="D693" s="186"/>
      <c r="E693" s="330"/>
      <c r="F693" s="330"/>
      <c r="G693" s="330"/>
      <c r="H693" s="330"/>
      <c r="I693" s="330"/>
      <c r="J693" s="330"/>
      <c r="K693" s="330"/>
      <c r="L693" s="330"/>
      <c r="M693" s="330"/>
      <c r="N693" s="330"/>
    </row>
    <row r="694" spans="2:14" s="183" customFormat="1" ht="15" x14ac:dyDescent="0.2">
      <c r="B694" s="182"/>
      <c r="C694" s="182"/>
      <c r="D694" s="182"/>
      <c r="E694" s="44" t="s">
        <v>1589</v>
      </c>
      <c r="F694" s="45"/>
      <c r="G694" s="46"/>
      <c r="H694" s="46" t="str">
        <f>H637</f>
        <v>PERICULOSIDADE ELETRICISTA (15%)</v>
      </c>
      <c r="I694" s="47"/>
      <c r="J694" s="185"/>
      <c r="K694" s="185"/>
      <c r="L694" s="54"/>
      <c r="M694" s="54"/>
      <c r="N694" s="54"/>
    </row>
    <row r="695" spans="2:14" s="193" customFormat="1" ht="15" x14ac:dyDescent="0.2">
      <c r="B695" s="192"/>
      <c r="C695" s="192"/>
      <c r="D695" s="192"/>
      <c r="E695" s="330"/>
      <c r="F695" s="330"/>
      <c r="G695" s="330"/>
      <c r="H695" s="330"/>
      <c r="I695" s="330"/>
      <c r="J695" s="330"/>
      <c r="K695" s="330"/>
      <c r="L695" s="330"/>
      <c r="M695" s="330"/>
      <c r="N695" s="330"/>
    </row>
    <row r="696" spans="2:14" s="193" customFormat="1" ht="45" x14ac:dyDescent="0.2">
      <c r="B696" s="192"/>
      <c r="C696" s="192"/>
      <c r="D696" s="192"/>
      <c r="E696" s="44" t="s">
        <v>1745</v>
      </c>
      <c r="F696" s="45"/>
      <c r="G696" s="46"/>
      <c r="H696" s="46" t="str">
        <f>H639</f>
        <v>MOBILIZAÇÃO, DESMOBILIZAÇÃO, RECEBIMENTO, DISTRIBUIÇÃO, CARGA, DESCARGA E TRANSPORTE DE MATERIAIS E EQUIPAMENTOS E APOIO ÀS ATIVIDADES DA OBRA ATRAVÉS DE CAMINHÃO TIPO CARROCERIA COM GUINDAUTO (MUNCK)</v>
      </c>
      <c r="I696" s="47"/>
      <c r="J696" s="189"/>
      <c r="K696" s="189"/>
      <c r="L696" s="54"/>
      <c r="M696" s="54"/>
      <c r="N696" s="54"/>
    </row>
    <row r="697" spans="2:14" s="193" customFormat="1" ht="15" x14ac:dyDescent="0.2">
      <c r="B697" s="192"/>
      <c r="C697" s="192"/>
      <c r="D697" s="192"/>
      <c r="E697" s="330"/>
      <c r="F697" s="330"/>
      <c r="G697" s="330"/>
      <c r="H697" s="330"/>
      <c r="I697" s="330"/>
      <c r="J697" s="330"/>
      <c r="K697" s="330"/>
      <c r="L697" s="330"/>
      <c r="M697" s="330"/>
      <c r="N697" s="330"/>
    </row>
    <row r="698" spans="2:14" ht="18.75" x14ac:dyDescent="0.2">
      <c r="E698" s="327" t="s">
        <v>443</v>
      </c>
      <c r="F698" s="327"/>
      <c r="G698" s="327"/>
      <c r="H698" s="327"/>
      <c r="I698" s="327"/>
      <c r="J698" s="327"/>
      <c r="K698" s="327"/>
      <c r="L698" s="328"/>
      <c r="M698" s="329"/>
      <c r="N698" s="55"/>
    </row>
  </sheetData>
  <autoFilter ref="A7:O643"/>
  <mergeCells count="32">
    <mergeCell ref="I2:J2"/>
    <mergeCell ref="I3:J3"/>
    <mergeCell ref="J646:K646"/>
    <mergeCell ref="J648:K648"/>
    <mergeCell ref="J650:K650"/>
    <mergeCell ref="E5:M5"/>
    <mergeCell ref="J658:K658"/>
    <mergeCell ref="J660:K660"/>
    <mergeCell ref="J662:K662"/>
    <mergeCell ref="J652:K652"/>
    <mergeCell ref="J654:K654"/>
    <mergeCell ref="J656:K656"/>
    <mergeCell ref="J670:K670"/>
    <mergeCell ref="J672:K672"/>
    <mergeCell ref="J674:K674"/>
    <mergeCell ref="J664:K664"/>
    <mergeCell ref="J666:K666"/>
    <mergeCell ref="J668:K668"/>
    <mergeCell ref="J676:K676"/>
    <mergeCell ref="J678:K678"/>
    <mergeCell ref="E698:K698"/>
    <mergeCell ref="L698:M698"/>
    <mergeCell ref="J680:K680"/>
    <mergeCell ref="J682:K682"/>
    <mergeCell ref="J684:K684"/>
    <mergeCell ref="J686:K686"/>
    <mergeCell ref="E687:N687"/>
    <mergeCell ref="E689:N689"/>
    <mergeCell ref="E691:N691"/>
    <mergeCell ref="E693:N693"/>
    <mergeCell ref="E695:N695"/>
    <mergeCell ref="E697:N697"/>
  </mergeCells>
  <conditionalFormatting sqref="M1:N1">
    <cfRule type="expression" priority="1" stopIfTrue="1">
      <formula>#REF!=""</formula>
    </cfRule>
  </conditionalFormatting>
  <pageMargins left="0.51181102362204722" right="0.51181102362204722" top="0.98425196850393704" bottom="0.98425196850393704" header="0.51181102362204722" footer="0.51181102362204722"/>
  <pageSetup paperSize="9" scale="39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stopIfTrue="1" id="{39CBD017-630B-4EAE-B60F-021ABBA14F4D}">
            <xm:f>#REF!='\\Arquivos\gepro\00 - BD-SINAPI - a partir Jan19\[00 - Modelo de Planilha Orçamentária - 2019.xlsm]DADOS'!#REF!</xm:f>
            <x14:dxf>
              <font>
                <b/>
                <i val="0"/>
                <color theme="0"/>
              </font>
              <fill>
                <patternFill>
                  <bgColor theme="4" tint="-0.24994659260841701"/>
                </patternFill>
              </fill>
            </x14:dxf>
          </x14:cfRule>
          <x14:cfRule type="expression" priority="3" stopIfTrue="1" id="{027193FE-0058-4139-A47B-24A58BC28D04}">
            <xm:f>#REF!='\\Arquivos\gepro\00 - BD-SINAPI - a partir Jan19\[00 - Modelo de Planilha Orçamentária - 2019.xlsm]DADOS'!#REF!</xm:f>
            <x14:dxf>
              <font>
                <color theme="3"/>
              </font>
              <border>
                <bottom style="thin">
                  <color theme="4"/>
                </bottom>
                <vertical/>
                <horizontal/>
              </border>
            </x14:dxf>
          </x14:cfRule>
          <x14:cfRule type="expression" priority="4" stopIfTrue="1" id="{618B3E2B-8B62-42B5-AFB9-22E4382C4CAC}">
            <xm:f>#REF!='\\Arquivos\gepro\00 - BD-SINAPI - a partir Jan19\[00 - Modelo de Planilha Orçamentária - 2019.xlsm]DADOS'!#REF!</xm:f>
            <x14:dxf>
              <font>
                <b/>
                <i val="0"/>
              </font>
              <fill>
                <patternFill>
                  <bgColor theme="3" tint="0.79998168889431442"/>
                </patternFill>
              </fill>
            </x14:dxf>
          </x14:cfRule>
          <x14:cfRule type="expression" priority="5" stopIfTrue="1" id="{3D8C6D34-F107-47E9-AE5F-42E47FA0A43F}">
            <xm:f>#REF!='\\Arquivos\gepro\00 - BD-SINAPI - a partir Jan19\[00 - Modelo de Planilha Orçamentária - 2019.xlsm]DADOS'!#REF!</xm:f>
            <x14:dxf>
              <font>
                <b/>
                <i val="0"/>
              </font>
              <fill>
                <patternFill>
                  <bgColor theme="4" tint="0.79998168889431442"/>
                </patternFill>
              </fill>
            </x14:dxf>
          </x14:cfRule>
          <x14:cfRule type="expression" priority="6" stopIfTrue="1" id="{EA2BE18B-4EF1-428C-8172-F35DFEBAF677}">
            <xm:f>#REF!='\\Arquivos\gepro\00 - BD-SINAPI - a partir Jan19\[00 - Modelo de Planilha Orçamentária - 2019.xlsm]DADOS'!#REF!</xm:f>
            <x14:dxf>
              <font>
                <b/>
                <i val="0"/>
                <color auto="1"/>
              </font>
              <fill>
                <patternFill>
                  <bgColor theme="4" tint="0.59996337778862885"/>
                </patternFill>
              </fill>
            </x14:dxf>
          </x14:cfRule>
          <x14:cfRule type="expression" priority="7" stopIfTrue="1" id="{416D2359-F020-4B48-BDC2-B47D9A84D5F7}">
            <xm:f>#REF!='\\Arquivos\gepro\00 - BD-SINAPI - a partir Jan19\[00 - Modelo de Planilha Orçamentária - 2019.xlsm]DADOS'!#REF!</xm:f>
            <x14:dxf>
              <font>
                <b/>
                <i val="0"/>
                <color auto="1"/>
              </font>
              <fill>
                <patternFill>
                  <bgColor theme="4" tint="0.39994506668294322"/>
                </patternFill>
              </fill>
              <border>
                <left/>
                <right/>
                <top/>
                <bottom/>
              </border>
            </x14:dxf>
          </x14:cfRule>
          <xm:sqref>M1:N1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view="pageBreakPreview" zoomScale="60" zoomScaleNormal="100" workbookViewId="0">
      <selection activeCell="I27" sqref="I27"/>
    </sheetView>
  </sheetViews>
  <sheetFormatPr defaultRowHeight="14.25" x14ac:dyDescent="0.2"/>
  <cols>
    <col min="1" max="3" width="9" style="229"/>
    <col min="4" max="4" width="16.75" style="229" customWidth="1"/>
    <col min="5" max="6" width="9" style="229"/>
    <col min="7" max="7" width="9.875" style="229" customWidth="1"/>
    <col min="8" max="8" width="13.625" style="229" customWidth="1"/>
    <col min="9" max="10" width="9" style="229"/>
    <col min="11" max="11" width="7.75" style="229" customWidth="1"/>
    <col min="12" max="12" width="8" style="229" hidden="1" customWidth="1"/>
    <col min="13" max="13" width="7.875" style="229" customWidth="1"/>
    <col min="14" max="259" width="9" style="229"/>
    <col min="260" max="260" width="16.75" style="229" customWidth="1"/>
    <col min="261" max="262" width="9" style="229"/>
    <col min="263" max="263" width="9.875" style="229" customWidth="1"/>
    <col min="264" max="264" width="13.625" style="229" customWidth="1"/>
    <col min="265" max="266" width="9" style="229"/>
    <col min="267" max="267" width="7.75" style="229" customWidth="1"/>
    <col min="268" max="269" width="0" style="229" hidden="1" customWidth="1"/>
    <col min="270" max="515" width="9" style="229"/>
    <col min="516" max="516" width="16.75" style="229" customWidth="1"/>
    <col min="517" max="518" width="9" style="229"/>
    <col min="519" max="519" width="9.875" style="229" customWidth="1"/>
    <col min="520" max="520" width="13.625" style="229" customWidth="1"/>
    <col min="521" max="522" width="9" style="229"/>
    <col min="523" max="523" width="7.75" style="229" customWidth="1"/>
    <col min="524" max="525" width="0" style="229" hidden="1" customWidth="1"/>
    <col min="526" max="771" width="9" style="229"/>
    <col min="772" max="772" width="16.75" style="229" customWidth="1"/>
    <col min="773" max="774" width="9" style="229"/>
    <col min="775" max="775" width="9.875" style="229" customWidth="1"/>
    <col min="776" max="776" width="13.625" style="229" customWidth="1"/>
    <col min="777" max="778" width="9" style="229"/>
    <col min="779" max="779" width="7.75" style="229" customWidth="1"/>
    <col min="780" max="781" width="0" style="229" hidden="1" customWidth="1"/>
    <col min="782" max="1027" width="9" style="229"/>
    <col min="1028" max="1028" width="16.75" style="229" customWidth="1"/>
    <col min="1029" max="1030" width="9" style="229"/>
    <col min="1031" max="1031" width="9.875" style="229" customWidth="1"/>
    <col min="1032" max="1032" width="13.625" style="229" customWidth="1"/>
    <col min="1033" max="1034" width="9" style="229"/>
    <col min="1035" max="1035" width="7.75" style="229" customWidth="1"/>
    <col min="1036" max="1037" width="0" style="229" hidden="1" customWidth="1"/>
    <col min="1038" max="1283" width="9" style="229"/>
    <col min="1284" max="1284" width="16.75" style="229" customWidth="1"/>
    <col min="1285" max="1286" width="9" style="229"/>
    <col min="1287" max="1287" width="9.875" style="229" customWidth="1"/>
    <col min="1288" max="1288" width="13.625" style="229" customWidth="1"/>
    <col min="1289" max="1290" width="9" style="229"/>
    <col min="1291" max="1291" width="7.75" style="229" customWidth="1"/>
    <col min="1292" max="1293" width="0" style="229" hidden="1" customWidth="1"/>
    <col min="1294" max="1539" width="9" style="229"/>
    <col min="1540" max="1540" width="16.75" style="229" customWidth="1"/>
    <col min="1541" max="1542" width="9" style="229"/>
    <col min="1543" max="1543" width="9.875" style="229" customWidth="1"/>
    <col min="1544" max="1544" width="13.625" style="229" customWidth="1"/>
    <col min="1545" max="1546" width="9" style="229"/>
    <col min="1547" max="1547" width="7.75" style="229" customWidth="1"/>
    <col min="1548" max="1549" width="0" style="229" hidden="1" customWidth="1"/>
    <col min="1550" max="1795" width="9" style="229"/>
    <col min="1796" max="1796" width="16.75" style="229" customWidth="1"/>
    <col min="1797" max="1798" width="9" style="229"/>
    <col min="1799" max="1799" width="9.875" style="229" customWidth="1"/>
    <col min="1800" max="1800" width="13.625" style="229" customWidth="1"/>
    <col min="1801" max="1802" width="9" style="229"/>
    <col min="1803" max="1803" width="7.75" style="229" customWidth="1"/>
    <col min="1804" max="1805" width="0" style="229" hidden="1" customWidth="1"/>
    <col min="1806" max="2051" width="9" style="229"/>
    <col min="2052" max="2052" width="16.75" style="229" customWidth="1"/>
    <col min="2053" max="2054" width="9" style="229"/>
    <col min="2055" max="2055" width="9.875" style="229" customWidth="1"/>
    <col min="2056" max="2056" width="13.625" style="229" customWidth="1"/>
    <col min="2057" max="2058" width="9" style="229"/>
    <col min="2059" max="2059" width="7.75" style="229" customWidth="1"/>
    <col min="2060" max="2061" width="0" style="229" hidden="1" customWidth="1"/>
    <col min="2062" max="2307" width="9" style="229"/>
    <col min="2308" max="2308" width="16.75" style="229" customWidth="1"/>
    <col min="2309" max="2310" width="9" style="229"/>
    <col min="2311" max="2311" width="9.875" style="229" customWidth="1"/>
    <col min="2312" max="2312" width="13.625" style="229" customWidth="1"/>
    <col min="2313" max="2314" width="9" style="229"/>
    <col min="2315" max="2315" width="7.75" style="229" customWidth="1"/>
    <col min="2316" max="2317" width="0" style="229" hidden="1" customWidth="1"/>
    <col min="2318" max="2563" width="9" style="229"/>
    <col min="2564" max="2564" width="16.75" style="229" customWidth="1"/>
    <col min="2565" max="2566" width="9" style="229"/>
    <col min="2567" max="2567" width="9.875" style="229" customWidth="1"/>
    <col min="2568" max="2568" width="13.625" style="229" customWidth="1"/>
    <col min="2569" max="2570" width="9" style="229"/>
    <col min="2571" max="2571" width="7.75" style="229" customWidth="1"/>
    <col min="2572" max="2573" width="0" style="229" hidden="1" customWidth="1"/>
    <col min="2574" max="2819" width="9" style="229"/>
    <col min="2820" max="2820" width="16.75" style="229" customWidth="1"/>
    <col min="2821" max="2822" width="9" style="229"/>
    <col min="2823" max="2823" width="9.875" style="229" customWidth="1"/>
    <col min="2824" max="2824" width="13.625" style="229" customWidth="1"/>
    <col min="2825" max="2826" width="9" style="229"/>
    <col min="2827" max="2827" width="7.75" style="229" customWidth="1"/>
    <col min="2828" max="2829" width="0" style="229" hidden="1" customWidth="1"/>
    <col min="2830" max="3075" width="9" style="229"/>
    <col min="3076" max="3076" width="16.75" style="229" customWidth="1"/>
    <col min="3077" max="3078" width="9" style="229"/>
    <col min="3079" max="3079" width="9.875" style="229" customWidth="1"/>
    <col min="3080" max="3080" width="13.625" style="229" customWidth="1"/>
    <col min="3081" max="3082" width="9" style="229"/>
    <col min="3083" max="3083" width="7.75" style="229" customWidth="1"/>
    <col min="3084" max="3085" width="0" style="229" hidden="1" customWidth="1"/>
    <col min="3086" max="3331" width="9" style="229"/>
    <col min="3332" max="3332" width="16.75" style="229" customWidth="1"/>
    <col min="3333" max="3334" width="9" style="229"/>
    <col min="3335" max="3335" width="9.875" style="229" customWidth="1"/>
    <col min="3336" max="3336" width="13.625" style="229" customWidth="1"/>
    <col min="3337" max="3338" width="9" style="229"/>
    <col min="3339" max="3339" width="7.75" style="229" customWidth="1"/>
    <col min="3340" max="3341" width="0" style="229" hidden="1" customWidth="1"/>
    <col min="3342" max="3587" width="9" style="229"/>
    <col min="3588" max="3588" width="16.75" style="229" customWidth="1"/>
    <col min="3589" max="3590" width="9" style="229"/>
    <col min="3591" max="3591" width="9.875" style="229" customWidth="1"/>
    <col min="3592" max="3592" width="13.625" style="229" customWidth="1"/>
    <col min="3593" max="3594" width="9" style="229"/>
    <col min="3595" max="3595" width="7.75" style="229" customWidth="1"/>
    <col min="3596" max="3597" width="0" style="229" hidden="1" customWidth="1"/>
    <col min="3598" max="3843" width="9" style="229"/>
    <col min="3844" max="3844" width="16.75" style="229" customWidth="1"/>
    <col min="3845" max="3846" width="9" style="229"/>
    <col min="3847" max="3847" width="9.875" style="229" customWidth="1"/>
    <col min="3848" max="3848" width="13.625" style="229" customWidth="1"/>
    <col min="3849" max="3850" width="9" style="229"/>
    <col min="3851" max="3851" width="7.75" style="229" customWidth="1"/>
    <col min="3852" max="3853" width="0" style="229" hidden="1" customWidth="1"/>
    <col min="3854" max="4099" width="9" style="229"/>
    <col min="4100" max="4100" width="16.75" style="229" customWidth="1"/>
    <col min="4101" max="4102" width="9" style="229"/>
    <col min="4103" max="4103" width="9.875" style="229" customWidth="1"/>
    <col min="4104" max="4104" width="13.625" style="229" customWidth="1"/>
    <col min="4105" max="4106" width="9" style="229"/>
    <col min="4107" max="4107" width="7.75" style="229" customWidth="1"/>
    <col min="4108" max="4109" width="0" style="229" hidden="1" customWidth="1"/>
    <col min="4110" max="4355" width="9" style="229"/>
    <col min="4356" max="4356" width="16.75" style="229" customWidth="1"/>
    <col min="4357" max="4358" width="9" style="229"/>
    <col min="4359" max="4359" width="9.875" style="229" customWidth="1"/>
    <col min="4360" max="4360" width="13.625" style="229" customWidth="1"/>
    <col min="4361" max="4362" width="9" style="229"/>
    <col min="4363" max="4363" width="7.75" style="229" customWidth="1"/>
    <col min="4364" max="4365" width="0" style="229" hidden="1" customWidth="1"/>
    <col min="4366" max="4611" width="9" style="229"/>
    <col min="4612" max="4612" width="16.75" style="229" customWidth="1"/>
    <col min="4613" max="4614" width="9" style="229"/>
    <col min="4615" max="4615" width="9.875" style="229" customWidth="1"/>
    <col min="4616" max="4616" width="13.625" style="229" customWidth="1"/>
    <col min="4617" max="4618" width="9" style="229"/>
    <col min="4619" max="4619" width="7.75" style="229" customWidth="1"/>
    <col min="4620" max="4621" width="0" style="229" hidden="1" customWidth="1"/>
    <col min="4622" max="4867" width="9" style="229"/>
    <col min="4868" max="4868" width="16.75" style="229" customWidth="1"/>
    <col min="4869" max="4870" width="9" style="229"/>
    <col min="4871" max="4871" width="9.875" style="229" customWidth="1"/>
    <col min="4872" max="4872" width="13.625" style="229" customWidth="1"/>
    <col min="4873" max="4874" width="9" style="229"/>
    <col min="4875" max="4875" width="7.75" style="229" customWidth="1"/>
    <col min="4876" max="4877" width="0" style="229" hidden="1" customWidth="1"/>
    <col min="4878" max="5123" width="9" style="229"/>
    <col min="5124" max="5124" width="16.75" style="229" customWidth="1"/>
    <col min="5125" max="5126" width="9" style="229"/>
    <col min="5127" max="5127" width="9.875" style="229" customWidth="1"/>
    <col min="5128" max="5128" width="13.625" style="229" customWidth="1"/>
    <col min="5129" max="5130" width="9" style="229"/>
    <col min="5131" max="5131" width="7.75" style="229" customWidth="1"/>
    <col min="5132" max="5133" width="0" style="229" hidden="1" customWidth="1"/>
    <col min="5134" max="5379" width="9" style="229"/>
    <col min="5380" max="5380" width="16.75" style="229" customWidth="1"/>
    <col min="5381" max="5382" width="9" style="229"/>
    <col min="5383" max="5383" width="9.875" style="229" customWidth="1"/>
    <col min="5384" max="5384" width="13.625" style="229" customWidth="1"/>
    <col min="5385" max="5386" width="9" style="229"/>
    <col min="5387" max="5387" width="7.75" style="229" customWidth="1"/>
    <col min="5388" max="5389" width="0" style="229" hidden="1" customWidth="1"/>
    <col min="5390" max="5635" width="9" style="229"/>
    <col min="5636" max="5636" width="16.75" style="229" customWidth="1"/>
    <col min="5637" max="5638" width="9" style="229"/>
    <col min="5639" max="5639" width="9.875" style="229" customWidth="1"/>
    <col min="5640" max="5640" width="13.625" style="229" customWidth="1"/>
    <col min="5641" max="5642" width="9" style="229"/>
    <col min="5643" max="5643" width="7.75" style="229" customWidth="1"/>
    <col min="5644" max="5645" width="0" style="229" hidden="1" customWidth="1"/>
    <col min="5646" max="5891" width="9" style="229"/>
    <col min="5892" max="5892" width="16.75" style="229" customWidth="1"/>
    <col min="5893" max="5894" width="9" style="229"/>
    <col min="5895" max="5895" width="9.875" style="229" customWidth="1"/>
    <col min="5896" max="5896" width="13.625" style="229" customWidth="1"/>
    <col min="5897" max="5898" width="9" style="229"/>
    <col min="5899" max="5899" width="7.75" style="229" customWidth="1"/>
    <col min="5900" max="5901" width="0" style="229" hidden="1" customWidth="1"/>
    <col min="5902" max="6147" width="9" style="229"/>
    <col min="6148" max="6148" width="16.75" style="229" customWidth="1"/>
    <col min="6149" max="6150" width="9" style="229"/>
    <col min="6151" max="6151" width="9.875" style="229" customWidth="1"/>
    <col min="6152" max="6152" width="13.625" style="229" customWidth="1"/>
    <col min="6153" max="6154" width="9" style="229"/>
    <col min="6155" max="6155" width="7.75" style="229" customWidth="1"/>
    <col min="6156" max="6157" width="0" style="229" hidden="1" customWidth="1"/>
    <col min="6158" max="6403" width="9" style="229"/>
    <col min="6404" max="6404" width="16.75" style="229" customWidth="1"/>
    <col min="6405" max="6406" width="9" style="229"/>
    <col min="6407" max="6407" width="9.875" style="229" customWidth="1"/>
    <col min="6408" max="6408" width="13.625" style="229" customWidth="1"/>
    <col min="6409" max="6410" width="9" style="229"/>
    <col min="6411" max="6411" width="7.75" style="229" customWidth="1"/>
    <col min="6412" max="6413" width="0" style="229" hidden="1" customWidth="1"/>
    <col min="6414" max="6659" width="9" style="229"/>
    <col min="6660" max="6660" width="16.75" style="229" customWidth="1"/>
    <col min="6661" max="6662" width="9" style="229"/>
    <col min="6663" max="6663" width="9.875" style="229" customWidth="1"/>
    <col min="6664" max="6664" width="13.625" style="229" customWidth="1"/>
    <col min="6665" max="6666" width="9" style="229"/>
    <col min="6667" max="6667" width="7.75" style="229" customWidth="1"/>
    <col min="6668" max="6669" width="0" style="229" hidden="1" customWidth="1"/>
    <col min="6670" max="6915" width="9" style="229"/>
    <col min="6916" max="6916" width="16.75" style="229" customWidth="1"/>
    <col min="6917" max="6918" width="9" style="229"/>
    <col min="6919" max="6919" width="9.875" style="229" customWidth="1"/>
    <col min="6920" max="6920" width="13.625" style="229" customWidth="1"/>
    <col min="6921" max="6922" width="9" style="229"/>
    <col min="6923" max="6923" width="7.75" style="229" customWidth="1"/>
    <col min="6924" max="6925" width="0" style="229" hidden="1" customWidth="1"/>
    <col min="6926" max="7171" width="9" style="229"/>
    <col min="7172" max="7172" width="16.75" style="229" customWidth="1"/>
    <col min="7173" max="7174" width="9" style="229"/>
    <col min="7175" max="7175" width="9.875" style="229" customWidth="1"/>
    <col min="7176" max="7176" width="13.625" style="229" customWidth="1"/>
    <col min="7177" max="7178" width="9" style="229"/>
    <col min="7179" max="7179" width="7.75" style="229" customWidth="1"/>
    <col min="7180" max="7181" width="0" style="229" hidden="1" customWidth="1"/>
    <col min="7182" max="7427" width="9" style="229"/>
    <col min="7428" max="7428" width="16.75" style="229" customWidth="1"/>
    <col min="7429" max="7430" width="9" style="229"/>
    <col min="7431" max="7431" width="9.875" style="229" customWidth="1"/>
    <col min="7432" max="7432" width="13.625" style="229" customWidth="1"/>
    <col min="7433" max="7434" width="9" style="229"/>
    <col min="7435" max="7435" width="7.75" style="229" customWidth="1"/>
    <col min="7436" max="7437" width="0" style="229" hidden="1" customWidth="1"/>
    <col min="7438" max="7683" width="9" style="229"/>
    <col min="7684" max="7684" width="16.75" style="229" customWidth="1"/>
    <col min="7685" max="7686" width="9" style="229"/>
    <col min="7687" max="7687" width="9.875" style="229" customWidth="1"/>
    <col min="7688" max="7688" width="13.625" style="229" customWidth="1"/>
    <col min="7689" max="7690" width="9" style="229"/>
    <col min="7691" max="7691" width="7.75" style="229" customWidth="1"/>
    <col min="7692" max="7693" width="0" style="229" hidden="1" customWidth="1"/>
    <col min="7694" max="7939" width="9" style="229"/>
    <col min="7940" max="7940" width="16.75" style="229" customWidth="1"/>
    <col min="7941" max="7942" width="9" style="229"/>
    <col min="7943" max="7943" width="9.875" style="229" customWidth="1"/>
    <col min="7944" max="7944" width="13.625" style="229" customWidth="1"/>
    <col min="7945" max="7946" width="9" style="229"/>
    <col min="7947" max="7947" width="7.75" style="229" customWidth="1"/>
    <col min="7948" max="7949" width="0" style="229" hidden="1" customWidth="1"/>
    <col min="7950" max="8195" width="9" style="229"/>
    <col min="8196" max="8196" width="16.75" style="229" customWidth="1"/>
    <col min="8197" max="8198" width="9" style="229"/>
    <col min="8199" max="8199" width="9.875" style="229" customWidth="1"/>
    <col min="8200" max="8200" width="13.625" style="229" customWidth="1"/>
    <col min="8201" max="8202" width="9" style="229"/>
    <col min="8203" max="8203" width="7.75" style="229" customWidth="1"/>
    <col min="8204" max="8205" width="0" style="229" hidden="1" customWidth="1"/>
    <col min="8206" max="8451" width="9" style="229"/>
    <col min="8452" max="8452" width="16.75" style="229" customWidth="1"/>
    <col min="8453" max="8454" width="9" style="229"/>
    <col min="8455" max="8455" width="9.875" style="229" customWidth="1"/>
    <col min="8456" max="8456" width="13.625" style="229" customWidth="1"/>
    <col min="8457" max="8458" width="9" style="229"/>
    <col min="8459" max="8459" width="7.75" style="229" customWidth="1"/>
    <col min="8460" max="8461" width="0" style="229" hidden="1" customWidth="1"/>
    <col min="8462" max="8707" width="9" style="229"/>
    <col min="8708" max="8708" width="16.75" style="229" customWidth="1"/>
    <col min="8709" max="8710" width="9" style="229"/>
    <col min="8711" max="8711" width="9.875" style="229" customWidth="1"/>
    <col min="8712" max="8712" width="13.625" style="229" customWidth="1"/>
    <col min="8713" max="8714" width="9" style="229"/>
    <col min="8715" max="8715" width="7.75" style="229" customWidth="1"/>
    <col min="8716" max="8717" width="0" style="229" hidden="1" customWidth="1"/>
    <col min="8718" max="8963" width="9" style="229"/>
    <col min="8964" max="8964" width="16.75" style="229" customWidth="1"/>
    <col min="8965" max="8966" width="9" style="229"/>
    <col min="8967" max="8967" width="9.875" style="229" customWidth="1"/>
    <col min="8968" max="8968" width="13.625" style="229" customWidth="1"/>
    <col min="8969" max="8970" width="9" style="229"/>
    <col min="8971" max="8971" width="7.75" style="229" customWidth="1"/>
    <col min="8972" max="8973" width="0" style="229" hidden="1" customWidth="1"/>
    <col min="8974" max="9219" width="9" style="229"/>
    <col min="9220" max="9220" width="16.75" style="229" customWidth="1"/>
    <col min="9221" max="9222" width="9" style="229"/>
    <col min="9223" max="9223" width="9.875" style="229" customWidth="1"/>
    <col min="9224" max="9224" width="13.625" style="229" customWidth="1"/>
    <col min="9225" max="9226" width="9" style="229"/>
    <col min="9227" max="9227" width="7.75" style="229" customWidth="1"/>
    <col min="9228" max="9229" width="0" style="229" hidden="1" customWidth="1"/>
    <col min="9230" max="9475" width="9" style="229"/>
    <col min="9476" max="9476" width="16.75" style="229" customWidth="1"/>
    <col min="9477" max="9478" width="9" style="229"/>
    <col min="9479" max="9479" width="9.875" style="229" customWidth="1"/>
    <col min="9480" max="9480" width="13.625" style="229" customWidth="1"/>
    <col min="9481" max="9482" width="9" style="229"/>
    <col min="9483" max="9483" width="7.75" style="229" customWidth="1"/>
    <col min="9484" max="9485" width="0" style="229" hidden="1" customWidth="1"/>
    <col min="9486" max="9731" width="9" style="229"/>
    <col min="9732" max="9732" width="16.75" style="229" customWidth="1"/>
    <col min="9733" max="9734" width="9" style="229"/>
    <col min="9735" max="9735" width="9.875" style="229" customWidth="1"/>
    <col min="9736" max="9736" width="13.625" style="229" customWidth="1"/>
    <col min="9737" max="9738" width="9" style="229"/>
    <col min="9739" max="9739" width="7.75" style="229" customWidth="1"/>
    <col min="9740" max="9741" width="0" style="229" hidden="1" customWidth="1"/>
    <col min="9742" max="9987" width="9" style="229"/>
    <col min="9988" max="9988" width="16.75" style="229" customWidth="1"/>
    <col min="9989" max="9990" width="9" style="229"/>
    <col min="9991" max="9991" width="9.875" style="229" customWidth="1"/>
    <col min="9992" max="9992" width="13.625" style="229" customWidth="1"/>
    <col min="9993" max="9994" width="9" style="229"/>
    <col min="9995" max="9995" width="7.75" style="229" customWidth="1"/>
    <col min="9996" max="9997" width="0" style="229" hidden="1" customWidth="1"/>
    <col min="9998" max="10243" width="9" style="229"/>
    <col min="10244" max="10244" width="16.75" style="229" customWidth="1"/>
    <col min="10245" max="10246" width="9" style="229"/>
    <col min="10247" max="10247" width="9.875" style="229" customWidth="1"/>
    <col min="10248" max="10248" width="13.625" style="229" customWidth="1"/>
    <col min="10249" max="10250" width="9" style="229"/>
    <col min="10251" max="10251" width="7.75" style="229" customWidth="1"/>
    <col min="10252" max="10253" width="0" style="229" hidden="1" customWidth="1"/>
    <col min="10254" max="10499" width="9" style="229"/>
    <col min="10500" max="10500" width="16.75" style="229" customWidth="1"/>
    <col min="10501" max="10502" width="9" style="229"/>
    <col min="10503" max="10503" width="9.875" style="229" customWidth="1"/>
    <col min="10504" max="10504" width="13.625" style="229" customWidth="1"/>
    <col min="10505" max="10506" width="9" style="229"/>
    <col min="10507" max="10507" width="7.75" style="229" customWidth="1"/>
    <col min="10508" max="10509" width="0" style="229" hidden="1" customWidth="1"/>
    <col min="10510" max="10755" width="9" style="229"/>
    <col min="10756" max="10756" width="16.75" style="229" customWidth="1"/>
    <col min="10757" max="10758" width="9" style="229"/>
    <col min="10759" max="10759" width="9.875" style="229" customWidth="1"/>
    <col min="10760" max="10760" width="13.625" style="229" customWidth="1"/>
    <col min="10761" max="10762" width="9" style="229"/>
    <col min="10763" max="10763" width="7.75" style="229" customWidth="1"/>
    <col min="10764" max="10765" width="0" style="229" hidden="1" customWidth="1"/>
    <col min="10766" max="11011" width="9" style="229"/>
    <col min="11012" max="11012" width="16.75" style="229" customWidth="1"/>
    <col min="11013" max="11014" width="9" style="229"/>
    <col min="11015" max="11015" width="9.875" style="229" customWidth="1"/>
    <col min="11016" max="11016" width="13.625" style="229" customWidth="1"/>
    <col min="11017" max="11018" width="9" style="229"/>
    <col min="11019" max="11019" width="7.75" style="229" customWidth="1"/>
    <col min="11020" max="11021" width="0" style="229" hidden="1" customWidth="1"/>
    <col min="11022" max="11267" width="9" style="229"/>
    <col min="11268" max="11268" width="16.75" style="229" customWidth="1"/>
    <col min="11269" max="11270" width="9" style="229"/>
    <col min="11271" max="11271" width="9.875" style="229" customWidth="1"/>
    <col min="11272" max="11272" width="13.625" style="229" customWidth="1"/>
    <col min="11273" max="11274" width="9" style="229"/>
    <col min="11275" max="11275" width="7.75" style="229" customWidth="1"/>
    <col min="11276" max="11277" width="0" style="229" hidden="1" customWidth="1"/>
    <col min="11278" max="11523" width="9" style="229"/>
    <col min="11524" max="11524" width="16.75" style="229" customWidth="1"/>
    <col min="11525" max="11526" width="9" style="229"/>
    <col min="11527" max="11527" width="9.875" style="229" customWidth="1"/>
    <col min="11528" max="11528" width="13.625" style="229" customWidth="1"/>
    <col min="11529" max="11530" width="9" style="229"/>
    <col min="11531" max="11531" width="7.75" style="229" customWidth="1"/>
    <col min="11532" max="11533" width="0" style="229" hidden="1" customWidth="1"/>
    <col min="11534" max="11779" width="9" style="229"/>
    <col min="11780" max="11780" width="16.75" style="229" customWidth="1"/>
    <col min="11781" max="11782" width="9" style="229"/>
    <col min="11783" max="11783" width="9.875" style="229" customWidth="1"/>
    <col min="11784" max="11784" width="13.625" style="229" customWidth="1"/>
    <col min="11785" max="11786" width="9" style="229"/>
    <col min="11787" max="11787" width="7.75" style="229" customWidth="1"/>
    <col min="11788" max="11789" width="0" style="229" hidden="1" customWidth="1"/>
    <col min="11790" max="12035" width="9" style="229"/>
    <col min="12036" max="12036" width="16.75" style="229" customWidth="1"/>
    <col min="12037" max="12038" width="9" style="229"/>
    <col min="12039" max="12039" width="9.875" style="229" customWidth="1"/>
    <col min="12040" max="12040" width="13.625" style="229" customWidth="1"/>
    <col min="12041" max="12042" width="9" style="229"/>
    <col min="12043" max="12043" width="7.75" style="229" customWidth="1"/>
    <col min="12044" max="12045" width="0" style="229" hidden="1" customWidth="1"/>
    <col min="12046" max="12291" width="9" style="229"/>
    <col min="12292" max="12292" width="16.75" style="229" customWidth="1"/>
    <col min="12293" max="12294" width="9" style="229"/>
    <col min="12295" max="12295" width="9.875" style="229" customWidth="1"/>
    <col min="12296" max="12296" width="13.625" style="229" customWidth="1"/>
    <col min="12297" max="12298" width="9" style="229"/>
    <col min="12299" max="12299" width="7.75" style="229" customWidth="1"/>
    <col min="12300" max="12301" width="0" style="229" hidden="1" customWidth="1"/>
    <col min="12302" max="12547" width="9" style="229"/>
    <col min="12548" max="12548" width="16.75" style="229" customWidth="1"/>
    <col min="12549" max="12550" width="9" style="229"/>
    <col min="12551" max="12551" width="9.875" style="229" customWidth="1"/>
    <col min="12552" max="12552" width="13.625" style="229" customWidth="1"/>
    <col min="12553" max="12554" width="9" style="229"/>
    <col min="12555" max="12555" width="7.75" style="229" customWidth="1"/>
    <col min="12556" max="12557" width="0" style="229" hidden="1" customWidth="1"/>
    <col min="12558" max="12803" width="9" style="229"/>
    <col min="12804" max="12804" width="16.75" style="229" customWidth="1"/>
    <col min="12805" max="12806" width="9" style="229"/>
    <col min="12807" max="12807" width="9.875" style="229" customWidth="1"/>
    <col min="12808" max="12808" width="13.625" style="229" customWidth="1"/>
    <col min="12809" max="12810" width="9" style="229"/>
    <col min="12811" max="12811" width="7.75" style="229" customWidth="1"/>
    <col min="12812" max="12813" width="0" style="229" hidden="1" customWidth="1"/>
    <col min="12814" max="13059" width="9" style="229"/>
    <col min="13060" max="13060" width="16.75" style="229" customWidth="1"/>
    <col min="13061" max="13062" width="9" style="229"/>
    <col min="13063" max="13063" width="9.875" style="229" customWidth="1"/>
    <col min="13064" max="13064" width="13.625" style="229" customWidth="1"/>
    <col min="13065" max="13066" width="9" style="229"/>
    <col min="13067" max="13067" width="7.75" style="229" customWidth="1"/>
    <col min="13068" max="13069" width="0" style="229" hidden="1" customWidth="1"/>
    <col min="13070" max="13315" width="9" style="229"/>
    <col min="13316" max="13316" width="16.75" style="229" customWidth="1"/>
    <col min="13317" max="13318" width="9" style="229"/>
    <col min="13319" max="13319" width="9.875" style="229" customWidth="1"/>
    <col min="13320" max="13320" width="13.625" style="229" customWidth="1"/>
    <col min="13321" max="13322" width="9" style="229"/>
    <col min="13323" max="13323" width="7.75" style="229" customWidth="1"/>
    <col min="13324" max="13325" width="0" style="229" hidden="1" customWidth="1"/>
    <col min="13326" max="13571" width="9" style="229"/>
    <col min="13572" max="13572" width="16.75" style="229" customWidth="1"/>
    <col min="13573" max="13574" width="9" style="229"/>
    <col min="13575" max="13575" width="9.875" style="229" customWidth="1"/>
    <col min="13576" max="13576" width="13.625" style="229" customWidth="1"/>
    <col min="13577" max="13578" width="9" style="229"/>
    <col min="13579" max="13579" width="7.75" style="229" customWidth="1"/>
    <col min="13580" max="13581" width="0" style="229" hidden="1" customWidth="1"/>
    <col min="13582" max="13827" width="9" style="229"/>
    <col min="13828" max="13828" width="16.75" style="229" customWidth="1"/>
    <col min="13829" max="13830" width="9" style="229"/>
    <col min="13831" max="13831" width="9.875" style="229" customWidth="1"/>
    <col min="13832" max="13832" width="13.625" style="229" customWidth="1"/>
    <col min="13833" max="13834" width="9" style="229"/>
    <col min="13835" max="13835" width="7.75" style="229" customWidth="1"/>
    <col min="13836" max="13837" width="0" style="229" hidden="1" customWidth="1"/>
    <col min="13838" max="14083" width="9" style="229"/>
    <col min="14084" max="14084" width="16.75" style="229" customWidth="1"/>
    <col min="14085" max="14086" width="9" style="229"/>
    <col min="14087" max="14087" width="9.875" style="229" customWidth="1"/>
    <col min="14088" max="14088" width="13.625" style="229" customWidth="1"/>
    <col min="14089" max="14090" width="9" style="229"/>
    <col min="14091" max="14091" width="7.75" style="229" customWidth="1"/>
    <col min="14092" max="14093" width="0" style="229" hidden="1" customWidth="1"/>
    <col min="14094" max="14339" width="9" style="229"/>
    <col min="14340" max="14340" width="16.75" style="229" customWidth="1"/>
    <col min="14341" max="14342" width="9" style="229"/>
    <col min="14343" max="14343" width="9.875" style="229" customWidth="1"/>
    <col min="14344" max="14344" width="13.625" style="229" customWidth="1"/>
    <col min="14345" max="14346" width="9" style="229"/>
    <col min="14347" max="14347" width="7.75" style="229" customWidth="1"/>
    <col min="14348" max="14349" width="0" style="229" hidden="1" customWidth="1"/>
    <col min="14350" max="14595" width="9" style="229"/>
    <col min="14596" max="14596" width="16.75" style="229" customWidth="1"/>
    <col min="14597" max="14598" width="9" style="229"/>
    <col min="14599" max="14599" width="9.875" style="229" customWidth="1"/>
    <col min="14600" max="14600" width="13.625" style="229" customWidth="1"/>
    <col min="14601" max="14602" width="9" style="229"/>
    <col min="14603" max="14603" width="7.75" style="229" customWidth="1"/>
    <col min="14604" max="14605" width="0" style="229" hidden="1" customWidth="1"/>
    <col min="14606" max="14851" width="9" style="229"/>
    <col min="14852" max="14852" width="16.75" style="229" customWidth="1"/>
    <col min="14853" max="14854" width="9" style="229"/>
    <col min="14855" max="14855" width="9.875" style="229" customWidth="1"/>
    <col min="14856" max="14856" width="13.625" style="229" customWidth="1"/>
    <col min="14857" max="14858" width="9" style="229"/>
    <col min="14859" max="14859" width="7.75" style="229" customWidth="1"/>
    <col min="14860" max="14861" width="0" style="229" hidden="1" customWidth="1"/>
    <col min="14862" max="15107" width="9" style="229"/>
    <col min="15108" max="15108" width="16.75" style="229" customWidth="1"/>
    <col min="15109" max="15110" width="9" style="229"/>
    <col min="15111" max="15111" width="9.875" style="229" customWidth="1"/>
    <col min="15112" max="15112" width="13.625" style="229" customWidth="1"/>
    <col min="15113" max="15114" width="9" style="229"/>
    <col min="15115" max="15115" width="7.75" style="229" customWidth="1"/>
    <col min="15116" max="15117" width="0" style="229" hidden="1" customWidth="1"/>
    <col min="15118" max="15363" width="9" style="229"/>
    <col min="15364" max="15364" width="16.75" style="229" customWidth="1"/>
    <col min="15365" max="15366" width="9" style="229"/>
    <col min="15367" max="15367" width="9.875" style="229" customWidth="1"/>
    <col min="15368" max="15368" width="13.625" style="229" customWidth="1"/>
    <col min="15369" max="15370" width="9" style="229"/>
    <col min="15371" max="15371" width="7.75" style="229" customWidth="1"/>
    <col min="15372" max="15373" width="0" style="229" hidden="1" customWidth="1"/>
    <col min="15374" max="15619" width="9" style="229"/>
    <col min="15620" max="15620" width="16.75" style="229" customWidth="1"/>
    <col min="15621" max="15622" width="9" style="229"/>
    <col min="15623" max="15623" width="9.875" style="229" customWidth="1"/>
    <col min="15624" max="15624" width="13.625" style="229" customWidth="1"/>
    <col min="15625" max="15626" width="9" style="229"/>
    <col min="15627" max="15627" width="7.75" style="229" customWidth="1"/>
    <col min="15628" max="15629" width="0" style="229" hidden="1" customWidth="1"/>
    <col min="15630" max="15875" width="9" style="229"/>
    <col min="15876" max="15876" width="16.75" style="229" customWidth="1"/>
    <col min="15877" max="15878" width="9" style="229"/>
    <col min="15879" max="15879" width="9.875" style="229" customWidth="1"/>
    <col min="15880" max="15880" width="13.625" style="229" customWidth="1"/>
    <col min="15881" max="15882" width="9" style="229"/>
    <col min="15883" max="15883" width="7.75" style="229" customWidth="1"/>
    <col min="15884" max="15885" width="0" style="229" hidden="1" customWidth="1"/>
    <col min="15886" max="16131" width="9" style="229"/>
    <col min="16132" max="16132" width="16.75" style="229" customWidth="1"/>
    <col min="16133" max="16134" width="9" style="229"/>
    <col min="16135" max="16135" width="9.875" style="229" customWidth="1"/>
    <col min="16136" max="16136" width="13.625" style="229" customWidth="1"/>
    <col min="16137" max="16138" width="9" style="229"/>
    <col min="16139" max="16139" width="7.75" style="229" customWidth="1"/>
    <col min="16140" max="16141" width="0" style="229" hidden="1" customWidth="1"/>
    <col min="16142" max="16384" width="9" style="229"/>
  </cols>
  <sheetData>
    <row r="1" spans="2:13" ht="15" x14ac:dyDescent="0.2">
      <c r="B1" s="49"/>
      <c r="C1" s="49"/>
      <c r="D1" s="49"/>
      <c r="E1" s="49"/>
      <c r="F1" s="49"/>
      <c r="G1" s="49"/>
      <c r="H1" s="50"/>
      <c r="I1" s="49"/>
      <c r="J1" s="118"/>
      <c r="K1" s="119"/>
      <c r="L1" s="49"/>
      <c r="M1" s="49"/>
    </row>
    <row r="2" spans="2:13" x14ac:dyDescent="0.2">
      <c r="B2" s="40"/>
      <c r="C2" s="64"/>
      <c r="D2" s="339"/>
      <c r="E2" s="339"/>
      <c r="F2" s="340" t="s">
        <v>1772</v>
      </c>
      <c r="G2" s="340"/>
      <c r="H2" s="340"/>
      <c r="I2" s="340"/>
      <c r="J2" s="340"/>
      <c r="K2" s="340"/>
      <c r="L2" s="49"/>
      <c r="M2" s="49"/>
    </row>
    <row r="3" spans="2:13" ht="15" customHeight="1" x14ac:dyDescent="0.2">
      <c r="B3" s="40"/>
      <c r="C3" s="64"/>
      <c r="D3" s="341"/>
      <c r="E3" s="341"/>
      <c r="F3" s="379" t="str">
        <f>ORÇAMENTO!H3</f>
        <v>CONSTRUÇÃO DO PRÉDIO QUE SERÁ OCUPADO PELO CORPO DE BOMBEIRO- PORTO DO ITAQUI</v>
      </c>
      <c r="G3" s="379"/>
      <c r="H3" s="379"/>
      <c r="I3" s="379"/>
      <c r="J3" s="379"/>
      <c r="K3" s="379"/>
      <c r="L3" s="268"/>
      <c r="M3" s="268"/>
    </row>
    <row r="4" spans="2:13" ht="57.75" customHeight="1" x14ac:dyDescent="0.2">
      <c r="B4" s="40"/>
      <c r="C4" s="64"/>
      <c r="D4" s="341"/>
      <c r="E4" s="341"/>
      <c r="F4" s="379"/>
      <c r="G4" s="379"/>
      <c r="H4" s="379"/>
      <c r="I4" s="379"/>
      <c r="J4" s="379"/>
      <c r="K4" s="379"/>
      <c r="L4" s="268"/>
      <c r="M4" s="268"/>
    </row>
    <row r="5" spans="2:13" x14ac:dyDescent="0.2">
      <c r="B5" s="40"/>
      <c r="C5" s="64"/>
      <c r="D5" s="343"/>
      <c r="E5" s="343"/>
      <c r="F5" s="120"/>
      <c r="G5" s="269"/>
      <c r="H5" s="56"/>
      <c r="I5" s="14"/>
      <c r="J5" s="56"/>
      <c r="K5" s="15"/>
      <c r="L5" s="49"/>
      <c r="M5" s="49"/>
    </row>
    <row r="6" spans="2:13" ht="15" x14ac:dyDescent="0.2">
      <c r="B6" s="40"/>
      <c r="C6" s="64"/>
      <c r="D6" s="69"/>
      <c r="E6" s="70"/>
      <c r="F6" s="71"/>
      <c r="G6" s="71"/>
      <c r="H6" s="99"/>
      <c r="I6" s="121"/>
      <c r="J6" s="72"/>
      <c r="K6" s="100"/>
      <c r="L6" s="49"/>
      <c r="M6" s="49"/>
    </row>
    <row r="7" spans="2:13" ht="21" x14ac:dyDescent="0.2">
      <c r="B7" s="122"/>
      <c r="C7" s="333" t="s">
        <v>1864</v>
      </c>
      <c r="D7" s="333"/>
      <c r="E7" s="333"/>
      <c r="F7" s="333"/>
      <c r="G7" s="333"/>
      <c r="H7" s="333"/>
      <c r="I7" s="333"/>
      <c r="J7" s="333"/>
      <c r="K7" s="333"/>
      <c r="L7" s="122"/>
      <c r="M7" s="49"/>
    </row>
    <row r="8" spans="2:13" ht="21" x14ac:dyDescent="0.2">
      <c r="B8" s="233"/>
      <c r="C8" s="233"/>
      <c r="D8" s="233"/>
      <c r="E8" s="233"/>
      <c r="F8" s="233"/>
      <c r="G8" s="233"/>
      <c r="H8" s="233"/>
      <c r="I8" s="233"/>
      <c r="J8" s="101"/>
      <c r="K8" s="102"/>
      <c r="L8" s="233"/>
      <c r="M8" s="49"/>
    </row>
    <row r="9" spans="2:13" ht="15" x14ac:dyDescent="0.2">
      <c r="B9" s="49"/>
      <c r="C9" s="49"/>
      <c r="D9" s="49"/>
      <c r="E9" s="49"/>
      <c r="F9" s="49"/>
      <c r="G9" s="49"/>
      <c r="H9" s="50"/>
      <c r="I9" s="49"/>
      <c r="J9" s="118"/>
      <c r="K9" s="119"/>
      <c r="L9" s="49"/>
      <c r="M9" s="49"/>
    </row>
    <row r="10" spans="2:13" x14ac:dyDescent="0.2">
      <c r="B10" s="49"/>
      <c r="C10" s="270" t="s">
        <v>426</v>
      </c>
      <c r="D10" s="334" t="s">
        <v>1776</v>
      </c>
      <c r="E10" s="334"/>
      <c r="F10" s="334"/>
      <c r="G10" s="334"/>
      <c r="H10" s="334"/>
      <c r="I10" s="271"/>
      <c r="J10" s="272"/>
      <c r="K10" s="273"/>
      <c r="L10" s="49"/>
      <c r="M10" s="49"/>
    </row>
    <row r="11" spans="2:13" ht="16.5" customHeight="1" thickBot="1" x14ac:dyDescent="0.25">
      <c r="B11" s="49"/>
      <c r="C11" s="274" t="s">
        <v>463</v>
      </c>
      <c r="D11" s="274" t="s">
        <v>1777</v>
      </c>
      <c r="E11" s="274" t="s">
        <v>1778</v>
      </c>
      <c r="F11" s="274" t="s">
        <v>1779</v>
      </c>
      <c r="G11" s="275" t="s">
        <v>1780</v>
      </c>
      <c r="H11" s="275" t="s">
        <v>1781</v>
      </c>
      <c r="I11" s="276" t="s">
        <v>465</v>
      </c>
      <c r="J11" s="335" t="s">
        <v>1782</v>
      </c>
      <c r="K11" s="336"/>
      <c r="L11" s="49"/>
      <c r="M11" s="49"/>
    </row>
    <row r="12" spans="2:13" ht="16.5" customHeight="1" thickTop="1" x14ac:dyDescent="0.2">
      <c r="B12" s="49"/>
      <c r="C12" s="277" t="s">
        <v>426</v>
      </c>
      <c r="D12" s="278" t="s">
        <v>1783</v>
      </c>
      <c r="E12" s="279" t="s">
        <v>1778</v>
      </c>
      <c r="F12" s="280"/>
      <c r="G12" s="280"/>
      <c r="H12" s="281"/>
      <c r="I12" s="282"/>
      <c r="J12" s="283"/>
      <c r="K12" s="284"/>
      <c r="L12" s="49"/>
      <c r="M12" s="49"/>
    </row>
    <row r="13" spans="2:13" x14ac:dyDescent="0.2">
      <c r="B13" s="49"/>
      <c r="C13" s="285" t="s">
        <v>928</v>
      </c>
      <c r="D13" s="286" t="s">
        <v>1784</v>
      </c>
      <c r="E13" s="287"/>
      <c r="F13" s="288"/>
      <c r="G13" s="289"/>
      <c r="H13" s="290"/>
      <c r="I13" s="291"/>
      <c r="J13" s="292"/>
      <c r="K13" s="293"/>
      <c r="L13" s="49"/>
      <c r="M13" s="49"/>
    </row>
    <row r="14" spans="2:13" x14ac:dyDescent="0.2">
      <c r="B14" s="49"/>
      <c r="C14" s="285" t="s">
        <v>929</v>
      </c>
      <c r="D14" s="286" t="s">
        <v>1785</v>
      </c>
      <c r="E14" s="287"/>
      <c r="F14" s="288"/>
      <c r="G14" s="289"/>
      <c r="H14" s="292"/>
      <c r="I14" s="291"/>
      <c r="J14" s="292"/>
      <c r="K14" s="293"/>
      <c r="L14" s="49"/>
      <c r="M14" s="49"/>
    </row>
    <row r="15" spans="2:13" x14ac:dyDescent="0.2">
      <c r="B15" s="49"/>
      <c r="C15" s="294"/>
      <c r="D15" s="295"/>
      <c r="E15" s="296"/>
      <c r="F15" s="297"/>
      <c r="G15" s="298" t="s">
        <v>1786</v>
      </c>
      <c r="H15" s="299">
        <f>SUM(H16:H17)</f>
        <v>0</v>
      </c>
      <c r="I15" s="300"/>
      <c r="J15" s="301"/>
      <c r="K15" s="302"/>
      <c r="L15" s="49"/>
      <c r="M15" s="49"/>
    </row>
    <row r="16" spans="2:13" x14ac:dyDescent="0.2">
      <c r="B16" s="49"/>
      <c r="C16" s="294"/>
      <c r="D16" s="295"/>
      <c r="E16" s="296"/>
      <c r="F16" s="297"/>
      <c r="G16" s="303"/>
      <c r="H16" s="298"/>
      <c r="I16" s="300"/>
      <c r="J16" s="301"/>
      <c r="K16" s="302"/>
      <c r="L16" s="49"/>
      <c r="M16" s="49"/>
    </row>
    <row r="17" spans="2:13" x14ac:dyDescent="0.2">
      <c r="B17" s="49"/>
      <c r="C17" s="304" t="s">
        <v>469</v>
      </c>
      <c r="D17" s="305" t="s">
        <v>1787</v>
      </c>
      <c r="E17" s="306" t="s">
        <v>465</v>
      </c>
      <c r="F17" s="307"/>
      <c r="G17" s="290"/>
      <c r="H17" s="290"/>
      <c r="I17" s="308"/>
      <c r="J17" s="309"/>
      <c r="K17" s="310"/>
      <c r="L17" s="49"/>
      <c r="M17" s="49"/>
    </row>
    <row r="18" spans="2:13" x14ac:dyDescent="0.2">
      <c r="B18" s="49"/>
      <c r="C18" s="285" t="s">
        <v>931</v>
      </c>
      <c r="D18" s="286" t="s">
        <v>1784</v>
      </c>
      <c r="E18" s="279"/>
      <c r="F18" s="288"/>
      <c r="G18" s="289"/>
      <c r="H18" s="290"/>
      <c r="I18" s="291"/>
      <c r="J18" s="292"/>
      <c r="K18" s="293"/>
      <c r="L18" s="49"/>
      <c r="M18" s="49"/>
    </row>
    <row r="19" spans="2:13" x14ac:dyDescent="0.2">
      <c r="B19" s="49"/>
      <c r="C19" s="285" t="s">
        <v>932</v>
      </c>
      <c r="D19" s="286" t="s">
        <v>1785</v>
      </c>
      <c r="E19" s="279"/>
      <c r="F19" s="288"/>
      <c r="G19" s="289"/>
      <c r="H19" s="290"/>
      <c r="I19" s="291"/>
      <c r="J19" s="292"/>
      <c r="K19" s="293"/>
      <c r="L19" s="49"/>
      <c r="M19" s="49"/>
    </row>
    <row r="20" spans="2:13" x14ac:dyDescent="0.2">
      <c r="B20" s="49"/>
      <c r="C20" s="294"/>
      <c r="D20" s="295"/>
      <c r="E20" s="296"/>
      <c r="F20" s="297"/>
      <c r="G20" s="298" t="s">
        <v>1788</v>
      </c>
      <c r="H20" s="299">
        <f>SUM(H21:H23)</f>
        <v>0</v>
      </c>
      <c r="I20" s="300"/>
      <c r="J20" s="301"/>
      <c r="K20" s="302"/>
      <c r="L20" s="49"/>
      <c r="M20" s="49"/>
    </row>
    <row r="21" spans="2:13" x14ac:dyDescent="0.2">
      <c r="B21" s="49"/>
      <c r="C21" s="294"/>
      <c r="D21" s="295"/>
      <c r="E21" s="296"/>
      <c r="F21" s="297"/>
      <c r="G21" s="303"/>
      <c r="H21" s="298"/>
      <c r="I21" s="300"/>
      <c r="J21" s="301"/>
      <c r="K21" s="302"/>
      <c r="L21" s="49"/>
      <c r="M21" s="49"/>
    </row>
    <row r="22" spans="2:13" x14ac:dyDescent="0.2">
      <c r="B22" s="49"/>
      <c r="C22" s="304" t="s">
        <v>471</v>
      </c>
      <c r="D22" s="305" t="s">
        <v>1789</v>
      </c>
      <c r="E22" s="306" t="s">
        <v>465</v>
      </c>
      <c r="F22" s="307"/>
      <c r="G22" s="290"/>
      <c r="H22" s="308"/>
      <c r="I22" s="308"/>
      <c r="J22" s="309"/>
      <c r="K22" s="310"/>
      <c r="L22" s="49"/>
      <c r="M22" s="49"/>
    </row>
    <row r="23" spans="2:13" x14ac:dyDescent="0.2">
      <c r="B23" s="49"/>
      <c r="C23" s="285" t="s">
        <v>934</v>
      </c>
      <c r="D23" s="286"/>
      <c r="E23" s="287"/>
      <c r="F23" s="288"/>
      <c r="G23" s="289"/>
      <c r="H23" s="291"/>
      <c r="I23" s="291"/>
      <c r="J23" s="292"/>
      <c r="K23" s="293"/>
      <c r="L23" s="49"/>
      <c r="M23" s="49"/>
    </row>
    <row r="24" spans="2:13" x14ac:dyDescent="0.2">
      <c r="B24" s="49"/>
      <c r="C24" s="294"/>
      <c r="D24" s="295"/>
      <c r="E24" s="296"/>
      <c r="F24" s="297"/>
      <c r="G24" s="298" t="s">
        <v>1790</v>
      </c>
      <c r="H24" s="311">
        <f>SUM(H25:H25)</f>
        <v>0</v>
      </c>
      <c r="I24" s="300"/>
      <c r="J24" s="301"/>
      <c r="K24" s="302"/>
      <c r="L24" s="49"/>
      <c r="M24" s="49"/>
    </row>
    <row r="25" spans="2:13" x14ac:dyDescent="0.2">
      <c r="B25" s="49"/>
      <c r="C25" s="294"/>
      <c r="D25" s="295"/>
      <c r="E25" s="296"/>
      <c r="F25" s="297"/>
      <c r="G25" s="298"/>
      <c r="H25" s="311"/>
      <c r="I25" s="300"/>
      <c r="J25" s="301"/>
      <c r="K25" s="302"/>
      <c r="L25" s="49"/>
      <c r="M25" s="49"/>
    </row>
    <row r="26" spans="2:13" ht="16.5" customHeight="1" x14ac:dyDescent="0.2">
      <c r="B26" s="49"/>
      <c r="C26" s="312" t="s">
        <v>427</v>
      </c>
      <c r="D26" s="313" t="s">
        <v>1791</v>
      </c>
      <c r="E26" s="313"/>
      <c r="F26" s="313"/>
      <c r="G26" s="313"/>
      <c r="H26" s="314">
        <f>SUM(H27:H28)</f>
        <v>0</v>
      </c>
      <c r="I26" s="313"/>
      <c r="J26" s="313"/>
      <c r="K26" s="313"/>
      <c r="L26" s="49"/>
      <c r="M26" s="49"/>
    </row>
    <row r="27" spans="2:13" x14ac:dyDescent="0.2">
      <c r="B27" s="49"/>
      <c r="C27" s="285" t="s">
        <v>476</v>
      </c>
      <c r="D27" s="286"/>
      <c r="E27" s="287"/>
      <c r="F27" s="288"/>
      <c r="G27" s="289"/>
      <c r="H27" s="290"/>
      <c r="I27" s="291"/>
      <c r="J27" s="292"/>
      <c r="K27" s="293"/>
      <c r="L27" s="49"/>
      <c r="M27" s="49"/>
    </row>
    <row r="28" spans="2:13" x14ac:dyDescent="0.2">
      <c r="B28" s="49"/>
      <c r="C28" s="285" t="s">
        <v>1604</v>
      </c>
      <c r="D28" s="286"/>
      <c r="E28" s="287"/>
      <c r="F28" s="288"/>
      <c r="G28" s="289"/>
      <c r="H28" s="290"/>
      <c r="I28" s="291"/>
      <c r="J28" s="292"/>
      <c r="K28" s="293"/>
      <c r="L28" s="49"/>
      <c r="M28" s="49"/>
    </row>
    <row r="29" spans="2:13" ht="18" customHeight="1" x14ac:dyDescent="0.2">
      <c r="B29" s="49"/>
      <c r="C29" s="315"/>
      <c r="D29" s="315"/>
      <c r="E29" s="315"/>
      <c r="F29" s="315"/>
      <c r="G29" s="298" t="s">
        <v>1792</v>
      </c>
      <c r="H29" s="311">
        <f>SUM(H30:H30)</f>
        <v>0</v>
      </c>
      <c r="I29" s="316"/>
      <c r="J29" s="316"/>
      <c r="K29" s="317"/>
      <c r="L29" s="49"/>
      <c r="M29" s="49"/>
    </row>
    <row r="30" spans="2:13" ht="15" x14ac:dyDescent="0.2">
      <c r="B30" s="49"/>
      <c r="C30" s="337"/>
      <c r="D30" s="337"/>
      <c r="E30" s="337"/>
      <c r="F30" s="337"/>
      <c r="G30" s="337"/>
      <c r="H30" s="337"/>
      <c r="I30" s="337"/>
      <c r="J30" s="337"/>
      <c r="K30" s="337"/>
      <c r="L30" s="49"/>
      <c r="M30" s="49"/>
    </row>
    <row r="31" spans="2:13" ht="21.75" customHeight="1" x14ac:dyDescent="0.2">
      <c r="B31" s="49"/>
      <c r="C31" s="312" t="s">
        <v>428</v>
      </c>
      <c r="D31" s="318" t="s">
        <v>1793</v>
      </c>
      <c r="E31" s="313"/>
      <c r="F31" s="313"/>
      <c r="G31" s="313"/>
      <c r="H31" s="314">
        <f>SUM(H32:H33)</f>
        <v>0</v>
      </c>
      <c r="I31" s="313"/>
      <c r="J31" s="313"/>
      <c r="K31" s="313"/>
      <c r="L31" s="49"/>
      <c r="M31" s="49"/>
    </row>
    <row r="32" spans="2:13" x14ac:dyDescent="0.2">
      <c r="B32" s="49"/>
      <c r="C32" s="285" t="s">
        <v>479</v>
      </c>
      <c r="D32" s="286"/>
      <c r="E32" s="287"/>
      <c r="F32" s="288"/>
      <c r="G32" s="289"/>
      <c r="H32" s="290"/>
      <c r="I32" s="291"/>
      <c r="J32" s="292"/>
      <c r="K32" s="293"/>
      <c r="L32" s="49"/>
      <c r="M32" s="49"/>
    </row>
    <row r="33" spans="2:13" x14ac:dyDescent="0.2">
      <c r="B33" s="49"/>
      <c r="C33" s="285" t="s">
        <v>481</v>
      </c>
      <c r="D33" s="286"/>
      <c r="E33" s="287"/>
      <c r="F33" s="288"/>
      <c r="G33" s="289"/>
      <c r="H33" s="290"/>
      <c r="I33" s="291"/>
      <c r="J33" s="292"/>
      <c r="K33" s="293"/>
      <c r="L33" s="49"/>
      <c r="M33" s="49"/>
    </row>
    <row r="34" spans="2:13" ht="15" x14ac:dyDescent="0.2">
      <c r="B34" s="49"/>
      <c r="C34" s="51"/>
      <c r="D34" s="303"/>
      <c r="E34" s="319"/>
      <c r="F34" s="319"/>
      <c r="G34" s="298" t="s">
        <v>1794</v>
      </c>
      <c r="H34" s="311">
        <f>SUM(H35:H35)</f>
        <v>0</v>
      </c>
      <c r="I34" s="138"/>
      <c r="J34" s="138"/>
      <c r="K34" s="139"/>
      <c r="L34" s="49"/>
      <c r="M34" s="49"/>
    </row>
    <row r="35" spans="2:13" ht="15" x14ac:dyDescent="0.2">
      <c r="B35" s="49"/>
      <c r="C35" s="49"/>
      <c r="D35" s="49"/>
      <c r="E35" s="49"/>
      <c r="F35" s="49"/>
      <c r="G35" s="49"/>
      <c r="H35" s="50"/>
      <c r="I35" s="49"/>
      <c r="J35" s="118"/>
      <c r="K35" s="320"/>
      <c r="L35" s="49"/>
      <c r="M35" s="49"/>
    </row>
    <row r="36" spans="2:13" x14ac:dyDescent="0.2">
      <c r="B36" s="49"/>
      <c r="C36" s="49"/>
      <c r="D36" s="294"/>
      <c r="E36" s="295"/>
      <c r="F36" s="296"/>
      <c r="G36" s="297"/>
      <c r="H36" s="298"/>
      <c r="I36" s="311"/>
      <c r="J36" s="300"/>
      <c r="K36" s="301"/>
      <c r="L36" s="302"/>
      <c r="M36" s="49"/>
    </row>
    <row r="37" spans="2:13" x14ac:dyDescent="0.2">
      <c r="B37" s="49"/>
      <c r="C37" s="294"/>
      <c r="D37" s="295"/>
      <c r="E37" s="338" t="s">
        <v>1795</v>
      </c>
      <c r="F37" s="338"/>
      <c r="G37" s="338"/>
      <c r="H37" s="311">
        <f>SUM(H40:H41)</f>
        <v>0</v>
      </c>
      <c r="I37" s="300"/>
      <c r="J37" s="301"/>
      <c r="K37" s="302"/>
      <c r="L37" s="302"/>
      <c r="M37" s="49"/>
    </row>
    <row r="38" spans="2:13" x14ac:dyDescent="0.2">
      <c r="B38" s="49"/>
      <c r="C38" s="294"/>
      <c r="D38" s="295"/>
      <c r="E38" s="296"/>
      <c r="F38" s="297"/>
      <c r="G38" s="298" t="s">
        <v>1796</v>
      </c>
      <c r="H38" s="311">
        <f>SUM(H41:H42)</f>
        <v>0</v>
      </c>
      <c r="I38" s="300"/>
      <c r="J38" s="301"/>
      <c r="K38" s="302"/>
      <c r="L38" s="302"/>
      <c r="M38" s="49"/>
    </row>
    <row r="39" spans="2:13" x14ac:dyDescent="0.2">
      <c r="B39" s="49"/>
      <c r="C39" s="271"/>
      <c r="D39" s="271"/>
      <c r="E39" s="271"/>
      <c r="F39" s="271"/>
      <c r="G39" s="321" t="s">
        <v>924</v>
      </c>
      <c r="H39" s="322">
        <f>SUM(H42:H43)</f>
        <v>0</v>
      </c>
      <c r="I39" s="271"/>
      <c r="J39" s="271"/>
      <c r="K39" s="271"/>
      <c r="L39" s="271"/>
      <c r="M39" s="49"/>
    </row>
    <row r="40" spans="2:13" ht="15" x14ac:dyDescent="0.2">
      <c r="B40" s="49"/>
      <c r="C40" s="49"/>
      <c r="D40" s="49"/>
      <c r="E40" s="49"/>
      <c r="F40" s="49"/>
      <c r="G40" s="49"/>
      <c r="H40" s="50"/>
      <c r="I40" s="49"/>
      <c r="J40" s="118"/>
      <c r="K40" s="119"/>
      <c r="L40" s="49"/>
      <c r="M40" s="49"/>
    </row>
    <row r="41" spans="2:13" ht="15" x14ac:dyDescent="0.2">
      <c r="B41" s="49"/>
      <c r="C41" s="49"/>
      <c r="D41" s="49"/>
      <c r="E41" s="49"/>
      <c r="F41" s="49"/>
      <c r="G41" s="49"/>
      <c r="H41" s="50"/>
      <c r="I41" s="49"/>
      <c r="J41" s="118"/>
      <c r="K41" s="119"/>
      <c r="L41" s="49"/>
      <c r="M41" s="49"/>
    </row>
    <row r="42" spans="2:13" ht="15" x14ac:dyDescent="0.2">
      <c r="B42" s="49"/>
      <c r="C42" s="49"/>
      <c r="D42" s="49"/>
      <c r="E42" s="49"/>
      <c r="F42" s="49"/>
      <c r="G42" s="49"/>
      <c r="H42" s="50"/>
      <c r="I42" s="49"/>
      <c r="J42" s="118"/>
      <c r="K42" s="119"/>
      <c r="L42" s="49"/>
      <c r="M42" s="49"/>
    </row>
    <row r="43" spans="2:13" ht="15" x14ac:dyDescent="0.2">
      <c r="B43" s="49"/>
      <c r="C43" s="49"/>
      <c r="D43" s="49"/>
      <c r="E43" s="49"/>
      <c r="F43" s="49"/>
      <c r="G43" s="49"/>
      <c r="H43" s="50"/>
      <c r="I43" s="49"/>
      <c r="J43" s="118"/>
      <c r="K43" s="119"/>
      <c r="L43" s="49"/>
      <c r="M43" s="49"/>
    </row>
    <row r="44" spans="2:13" ht="15" x14ac:dyDescent="0.2">
      <c r="B44" s="49"/>
      <c r="C44" s="49"/>
      <c r="D44" s="49"/>
      <c r="E44" s="49"/>
      <c r="F44" s="49"/>
      <c r="G44" s="49"/>
      <c r="H44" s="50"/>
      <c r="I44" s="49"/>
      <c r="J44" s="118"/>
      <c r="K44" s="119"/>
      <c r="L44" s="49"/>
      <c r="M44" s="49"/>
    </row>
    <row r="45" spans="2:13" ht="15" x14ac:dyDescent="0.2">
      <c r="B45" s="49"/>
      <c r="C45" s="49"/>
      <c r="D45" s="49"/>
      <c r="E45" s="49"/>
      <c r="F45" s="49"/>
      <c r="G45" s="49"/>
      <c r="H45" s="50"/>
      <c r="I45" s="49"/>
      <c r="J45" s="118"/>
      <c r="K45" s="119"/>
      <c r="L45" s="49"/>
      <c r="M45" s="49"/>
    </row>
    <row r="46" spans="2:13" ht="15" x14ac:dyDescent="0.2">
      <c r="B46" s="49"/>
      <c r="C46" s="49"/>
      <c r="D46" s="49"/>
      <c r="E46" s="49"/>
      <c r="F46" s="49"/>
      <c r="G46" s="49"/>
      <c r="H46" s="50"/>
      <c r="I46" s="49"/>
      <c r="J46" s="118"/>
      <c r="K46" s="119"/>
      <c r="L46" s="49"/>
      <c r="M46" s="49"/>
    </row>
    <row r="47" spans="2:13" ht="15" x14ac:dyDescent="0.2">
      <c r="B47" s="49"/>
      <c r="C47" s="49"/>
      <c r="D47" s="49"/>
      <c r="E47" s="49"/>
      <c r="F47" s="49"/>
      <c r="G47" s="49"/>
      <c r="H47" s="50"/>
      <c r="I47" s="49"/>
      <c r="J47" s="118"/>
      <c r="K47" s="119"/>
      <c r="L47" s="49"/>
      <c r="M47" s="49"/>
    </row>
    <row r="48" spans="2:13" ht="15" x14ac:dyDescent="0.2">
      <c r="B48" s="49"/>
      <c r="C48" s="49"/>
      <c r="D48" s="49"/>
      <c r="E48" s="49"/>
      <c r="F48" s="49"/>
      <c r="G48" s="49"/>
      <c r="H48" s="50"/>
      <c r="I48" s="49"/>
      <c r="J48" s="118"/>
      <c r="K48" s="119"/>
      <c r="L48" s="49"/>
      <c r="M48" s="49"/>
    </row>
    <row r="49" spans="2:13" ht="15" x14ac:dyDescent="0.2">
      <c r="B49" s="49"/>
      <c r="C49" s="49"/>
      <c r="D49" s="49"/>
      <c r="E49" s="49"/>
      <c r="F49" s="49"/>
      <c r="G49" s="49"/>
      <c r="H49" s="50"/>
      <c r="I49" s="49"/>
      <c r="J49" s="118"/>
      <c r="K49" s="119"/>
      <c r="L49" s="49"/>
      <c r="M49" s="49"/>
    </row>
    <row r="50" spans="2:13" ht="15" x14ac:dyDescent="0.2">
      <c r="B50" s="49"/>
      <c r="C50" s="49"/>
      <c r="D50" s="49"/>
      <c r="E50" s="49"/>
      <c r="F50" s="49"/>
      <c r="G50" s="49"/>
      <c r="H50" s="50"/>
      <c r="I50" s="49"/>
      <c r="J50" s="118"/>
      <c r="K50" s="119"/>
      <c r="L50" s="49"/>
      <c r="M50" s="49"/>
    </row>
    <row r="51" spans="2:13" ht="15" x14ac:dyDescent="0.2">
      <c r="B51" s="49"/>
      <c r="C51" s="49"/>
      <c r="D51" s="49"/>
      <c r="E51" s="49"/>
      <c r="F51" s="49"/>
      <c r="G51" s="49"/>
      <c r="H51" s="50"/>
      <c r="I51" s="49"/>
      <c r="J51" s="118"/>
      <c r="K51" s="119"/>
      <c r="L51" s="49"/>
      <c r="M51" s="49"/>
    </row>
    <row r="52" spans="2:13" ht="15" x14ac:dyDescent="0.2">
      <c r="B52" s="49"/>
      <c r="C52" s="49"/>
      <c r="D52" s="49"/>
      <c r="E52" s="49"/>
      <c r="F52" s="49"/>
      <c r="G52" s="49"/>
      <c r="H52" s="50"/>
      <c r="I52" s="49"/>
      <c r="J52" s="118"/>
      <c r="K52" s="119"/>
      <c r="L52" s="49"/>
      <c r="M52" s="49"/>
    </row>
    <row r="53" spans="2:13" ht="15" x14ac:dyDescent="0.2">
      <c r="B53" s="49"/>
      <c r="C53" s="49"/>
      <c r="D53" s="49"/>
      <c r="E53" s="49"/>
      <c r="F53" s="49"/>
      <c r="G53" s="49"/>
      <c r="H53" s="50"/>
      <c r="I53" s="49"/>
      <c r="J53" s="118"/>
      <c r="K53" s="119"/>
      <c r="L53" s="49"/>
      <c r="M53" s="49"/>
    </row>
    <row r="54" spans="2:13" ht="15" x14ac:dyDescent="0.2">
      <c r="B54" s="49"/>
      <c r="C54" s="49"/>
      <c r="D54" s="49"/>
      <c r="E54" s="49"/>
      <c r="F54" s="49"/>
      <c r="G54" s="49"/>
      <c r="H54" s="50"/>
      <c r="I54" s="49"/>
      <c r="J54" s="118"/>
      <c r="K54" s="119"/>
      <c r="L54" s="49"/>
      <c r="M54" s="49"/>
    </row>
    <row r="55" spans="2:13" ht="15" x14ac:dyDescent="0.2">
      <c r="B55" s="49"/>
      <c r="C55" s="49"/>
      <c r="D55" s="49"/>
      <c r="E55" s="49"/>
      <c r="F55" s="49"/>
      <c r="G55" s="49"/>
      <c r="H55" s="50"/>
      <c r="I55" s="49"/>
      <c r="J55" s="118"/>
      <c r="K55" s="119"/>
      <c r="L55" s="49"/>
      <c r="M55" s="49"/>
    </row>
    <row r="56" spans="2:13" ht="15" x14ac:dyDescent="0.2">
      <c r="B56" s="49"/>
      <c r="C56" s="49"/>
      <c r="D56" s="49"/>
      <c r="E56" s="49"/>
      <c r="F56" s="49"/>
      <c r="G56" s="49"/>
      <c r="H56" s="50"/>
      <c r="I56" s="49"/>
      <c r="J56" s="118"/>
      <c r="K56" s="119"/>
      <c r="L56" s="49"/>
      <c r="M56" s="49"/>
    </row>
    <row r="57" spans="2:13" ht="15" x14ac:dyDescent="0.2">
      <c r="B57" s="49"/>
      <c r="C57" s="49"/>
      <c r="D57" s="49"/>
      <c r="E57" s="49"/>
      <c r="F57" s="49"/>
      <c r="G57" s="49"/>
      <c r="H57" s="50"/>
      <c r="I57" s="49"/>
      <c r="J57" s="118"/>
      <c r="K57" s="119"/>
      <c r="L57" s="49"/>
      <c r="M57" s="49"/>
    </row>
    <row r="58" spans="2:13" ht="15" x14ac:dyDescent="0.2">
      <c r="B58" s="49"/>
      <c r="C58" s="49"/>
      <c r="D58" s="49"/>
      <c r="E58" s="49"/>
      <c r="F58" s="49"/>
      <c r="G58" s="49"/>
      <c r="H58" s="50"/>
      <c r="I58" s="49"/>
      <c r="J58" s="118"/>
      <c r="K58" s="119"/>
      <c r="L58" s="49"/>
      <c r="M58" s="49"/>
    </row>
    <row r="59" spans="2:13" ht="15" x14ac:dyDescent="0.2">
      <c r="B59" s="49"/>
      <c r="C59" s="49"/>
      <c r="D59" s="49"/>
      <c r="E59" s="49"/>
      <c r="F59" s="49"/>
      <c r="G59" s="49"/>
      <c r="H59" s="50"/>
      <c r="I59" s="49"/>
      <c r="J59" s="118"/>
      <c r="K59" s="119"/>
      <c r="L59" s="49"/>
      <c r="M59" s="49"/>
    </row>
    <row r="60" spans="2:13" ht="15" x14ac:dyDescent="0.2">
      <c r="B60" s="49"/>
      <c r="C60" s="49"/>
      <c r="D60" s="49"/>
      <c r="E60" s="49"/>
      <c r="F60" s="49"/>
      <c r="G60" s="49"/>
      <c r="H60" s="50"/>
      <c r="I60" s="49"/>
      <c r="J60" s="118"/>
      <c r="K60" s="119"/>
      <c r="L60" s="49"/>
      <c r="M60" s="49"/>
    </row>
    <row r="61" spans="2:13" ht="15" x14ac:dyDescent="0.2">
      <c r="B61" s="49"/>
      <c r="C61" s="49"/>
      <c r="D61" s="49"/>
      <c r="E61" s="49"/>
      <c r="F61" s="49"/>
      <c r="G61" s="49"/>
      <c r="H61" s="50"/>
      <c r="I61" s="49"/>
      <c r="J61" s="118"/>
      <c r="K61" s="119"/>
      <c r="L61" s="49"/>
      <c r="M61" s="49"/>
    </row>
    <row r="62" spans="2:13" ht="15" x14ac:dyDescent="0.2">
      <c r="B62" s="49"/>
      <c r="C62" s="49"/>
      <c r="D62" s="49"/>
      <c r="E62" s="49"/>
      <c r="F62" s="49"/>
      <c r="G62" s="49"/>
      <c r="H62" s="50"/>
      <c r="I62" s="49"/>
      <c r="J62" s="118"/>
      <c r="K62" s="119"/>
      <c r="L62" s="49"/>
      <c r="M62" s="49"/>
    </row>
    <row r="63" spans="2:13" ht="15" x14ac:dyDescent="0.2">
      <c r="B63" s="49"/>
      <c r="C63" s="49"/>
      <c r="D63" s="49"/>
      <c r="E63" s="49"/>
      <c r="F63" s="49"/>
      <c r="G63" s="49"/>
      <c r="H63" s="50"/>
      <c r="I63" s="49"/>
      <c r="J63" s="118"/>
      <c r="K63" s="119"/>
      <c r="L63" s="49"/>
      <c r="M63" s="49"/>
    </row>
    <row r="64" spans="2:13" ht="15" x14ac:dyDescent="0.2">
      <c r="B64" s="49"/>
      <c r="C64" s="49"/>
      <c r="D64" s="49"/>
      <c r="E64" s="49"/>
      <c r="F64" s="49"/>
      <c r="G64" s="49"/>
      <c r="H64" s="50"/>
      <c r="I64" s="49"/>
      <c r="J64" s="118"/>
      <c r="K64" s="119"/>
      <c r="L64" s="49"/>
      <c r="M64" s="49"/>
    </row>
    <row r="65" spans="2:13" ht="15" x14ac:dyDescent="0.2">
      <c r="B65" s="49"/>
      <c r="C65" s="49"/>
      <c r="D65" s="49"/>
      <c r="E65" s="49"/>
      <c r="F65" s="49"/>
      <c r="G65" s="49"/>
      <c r="H65" s="50"/>
      <c r="I65" s="49"/>
      <c r="J65" s="118"/>
      <c r="K65" s="119"/>
      <c r="L65" s="49"/>
      <c r="M65" s="49"/>
    </row>
    <row r="66" spans="2:13" ht="15" x14ac:dyDescent="0.2">
      <c r="B66" s="49"/>
      <c r="C66" s="49"/>
      <c r="D66" s="49"/>
      <c r="E66" s="49"/>
      <c r="F66" s="49"/>
      <c r="G66" s="49"/>
      <c r="H66" s="50"/>
      <c r="I66" s="49"/>
      <c r="J66" s="118"/>
      <c r="K66" s="119"/>
      <c r="L66" s="49"/>
      <c r="M66" s="49"/>
    </row>
    <row r="67" spans="2:13" ht="15" x14ac:dyDescent="0.2">
      <c r="B67" s="49"/>
      <c r="C67" s="49"/>
      <c r="D67" s="49"/>
      <c r="E67" s="49"/>
      <c r="F67" s="49"/>
      <c r="G67" s="49"/>
      <c r="H67" s="50"/>
      <c r="I67" s="49"/>
      <c r="J67" s="118"/>
      <c r="K67" s="119"/>
      <c r="L67" s="49"/>
      <c r="M67" s="49"/>
    </row>
  </sheetData>
  <mergeCells count="10">
    <mergeCell ref="D10:H10"/>
    <mergeCell ref="J11:K11"/>
    <mergeCell ref="C30:K30"/>
    <mergeCell ref="E37:G37"/>
    <mergeCell ref="D2:E2"/>
    <mergeCell ref="F2:K2"/>
    <mergeCell ref="D3:E4"/>
    <mergeCell ref="D5:E5"/>
    <mergeCell ref="C7:K7"/>
    <mergeCell ref="F3:K4"/>
  </mergeCells>
  <pageMargins left="0.511811024" right="0.511811024" top="0.78740157499999996" bottom="0.78740157499999996" header="0.31496062000000002" footer="0.31496062000000002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view="pageBreakPreview" zoomScale="60" zoomScaleNormal="100" workbookViewId="0">
      <selection activeCell="C15" sqref="C15:F15"/>
    </sheetView>
  </sheetViews>
  <sheetFormatPr defaultRowHeight="15" x14ac:dyDescent="0.2"/>
  <cols>
    <col min="1" max="1" width="3.25" style="49" customWidth="1"/>
    <col min="2" max="2" width="6.5" style="49" customWidth="1"/>
    <col min="3" max="3" width="44.375" style="49" customWidth="1"/>
    <col min="4" max="5" width="9" style="49"/>
    <col min="6" max="6" width="14.375" style="49" bestFit="1" customWidth="1"/>
    <col min="7" max="7" width="11.125" style="50" customWidth="1"/>
    <col min="8" max="8" width="5.5" style="49" customWidth="1"/>
    <col min="9" max="9" width="8.625" style="118" customWidth="1"/>
    <col min="10" max="10" width="8.625" style="119" customWidth="1"/>
    <col min="11" max="11" width="3.25" style="49" customWidth="1"/>
    <col min="12" max="256" width="9" style="49"/>
    <col min="257" max="257" width="3.25" style="49" customWidth="1"/>
    <col min="258" max="258" width="6.5" style="49" customWidth="1"/>
    <col min="259" max="259" width="44.375" style="49" customWidth="1"/>
    <col min="260" max="261" width="9" style="49"/>
    <col min="262" max="262" width="14.375" style="49" bestFit="1" customWidth="1"/>
    <col min="263" max="263" width="11.125" style="49" customWidth="1"/>
    <col min="264" max="264" width="5.5" style="49" customWidth="1"/>
    <col min="265" max="266" width="8.625" style="49" customWidth="1"/>
    <col min="267" max="267" width="3.25" style="49" customWidth="1"/>
    <col min="268" max="512" width="9" style="49"/>
    <col min="513" max="513" width="3.25" style="49" customWidth="1"/>
    <col min="514" max="514" width="6.5" style="49" customWidth="1"/>
    <col min="515" max="515" width="44.375" style="49" customWidth="1"/>
    <col min="516" max="517" width="9" style="49"/>
    <col min="518" max="518" width="14.375" style="49" bestFit="1" customWidth="1"/>
    <col min="519" max="519" width="11.125" style="49" customWidth="1"/>
    <col min="520" max="520" width="5.5" style="49" customWidth="1"/>
    <col min="521" max="522" width="8.625" style="49" customWidth="1"/>
    <col min="523" max="523" width="3.25" style="49" customWidth="1"/>
    <col min="524" max="768" width="9" style="49"/>
    <col min="769" max="769" width="3.25" style="49" customWidth="1"/>
    <col min="770" max="770" width="6.5" style="49" customWidth="1"/>
    <col min="771" max="771" width="44.375" style="49" customWidth="1"/>
    <col min="772" max="773" width="9" style="49"/>
    <col min="774" max="774" width="14.375" style="49" bestFit="1" customWidth="1"/>
    <col min="775" max="775" width="11.125" style="49" customWidth="1"/>
    <col min="776" max="776" width="5.5" style="49" customWidth="1"/>
    <col min="777" max="778" width="8.625" style="49" customWidth="1"/>
    <col min="779" max="779" width="3.25" style="49" customWidth="1"/>
    <col min="780" max="1024" width="9" style="49"/>
    <col min="1025" max="1025" width="3.25" style="49" customWidth="1"/>
    <col min="1026" max="1026" width="6.5" style="49" customWidth="1"/>
    <col min="1027" max="1027" width="44.375" style="49" customWidth="1"/>
    <col min="1028" max="1029" width="9" style="49"/>
    <col min="1030" max="1030" width="14.375" style="49" bestFit="1" customWidth="1"/>
    <col min="1031" max="1031" width="11.125" style="49" customWidth="1"/>
    <col min="1032" max="1032" width="5.5" style="49" customWidth="1"/>
    <col min="1033" max="1034" width="8.625" style="49" customWidth="1"/>
    <col min="1035" max="1035" width="3.25" style="49" customWidth="1"/>
    <col min="1036" max="1280" width="9" style="49"/>
    <col min="1281" max="1281" width="3.25" style="49" customWidth="1"/>
    <col min="1282" max="1282" width="6.5" style="49" customWidth="1"/>
    <col min="1283" max="1283" width="44.375" style="49" customWidth="1"/>
    <col min="1284" max="1285" width="9" style="49"/>
    <col min="1286" max="1286" width="14.375" style="49" bestFit="1" customWidth="1"/>
    <col min="1287" max="1287" width="11.125" style="49" customWidth="1"/>
    <col min="1288" max="1288" width="5.5" style="49" customWidth="1"/>
    <col min="1289" max="1290" width="8.625" style="49" customWidth="1"/>
    <col min="1291" max="1291" width="3.25" style="49" customWidth="1"/>
    <col min="1292" max="1536" width="9" style="49"/>
    <col min="1537" max="1537" width="3.25" style="49" customWidth="1"/>
    <col min="1538" max="1538" width="6.5" style="49" customWidth="1"/>
    <col min="1539" max="1539" width="44.375" style="49" customWidth="1"/>
    <col min="1540" max="1541" width="9" style="49"/>
    <col min="1542" max="1542" width="14.375" style="49" bestFit="1" customWidth="1"/>
    <col min="1543" max="1543" width="11.125" style="49" customWidth="1"/>
    <col min="1544" max="1544" width="5.5" style="49" customWidth="1"/>
    <col min="1545" max="1546" width="8.625" style="49" customWidth="1"/>
    <col min="1547" max="1547" width="3.25" style="49" customWidth="1"/>
    <col min="1548" max="1792" width="9" style="49"/>
    <col min="1793" max="1793" width="3.25" style="49" customWidth="1"/>
    <col min="1794" max="1794" width="6.5" style="49" customWidth="1"/>
    <col min="1795" max="1795" width="44.375" style="49" customWidth="1"/>
    <col min="1796" max="1797" width="9" style="49"/>
    <col min="1798" max="1798" width="14.375" style="49" bestFit="1" customWidth="1"/>
    <col min="1799" max="1799" width="11.125" style="49" customWidth="1"/>
    <col min="1800" max="1800" width="5.5" style="49" customWidth="1"/>
    <col min="1801" max="1802" width="8.625" style="49" customWidth="1"/>
    <col min="1803" max="1803" width="3.25" style="49" customWidth="1"/>
    <col min="1804" max="2048" width="9" style="49"/>
    <col min="2049" max="2049" width="3.25" style="49" customWidth="1"/>
    <col min="2050" max="2050" width="6.5" style="49" customWidth="1"/>
    <col min="2051" max="2051" width="44.375" style="49" customWidth="1"/>
    <col min="2052" max="2053" width="9" style="49"/>
    <col min="2054" max="2054" width="14.375" style="49" bestFit="1" customWidth="1"/>
    <col min="2055" max="2055" width="11.125" style="49" customWidth="1"/>
    <col min="2056" max="2056" width="5.5" style="49" customWidth="1"/>
    <col min="2057" max="2058" width="8.625" style="49" customWidth="1"/>
    <col min="2059" max="2059" width="3.25" style="49" customWidth="1"/>
    <col min="2060" max="2304" width="9" style="49"/>
    <col min="2305" max="2305" width="3.25" style="49" customWidth="1"/>
    <col min="2306" max="2306" width="6.5" style="49" customWidth="1"/>
    <col min="2307" max="2307" width="44.375" style="49" customWidth="1"/>
    <col min="2308" max="2309" width="9" style="49"/>
    <col min="2310" max="2310" width="14.375" style="49" bestFit="1" customWidth="1"/>
    <col min="2311" max="2311" width="11.125" style="49" customWidth="1"/>
    <col min="2312" max="2312" width="5.5" style="49" customWidth="1"/>
    <col min="2313" max="2314" width="8.625" style="49" customWidth="1"/>
    <col min="2315" max="2315" width="3.25" style="49" customWidth="1"/>
    <col min="2316" max="2560" width="9" style="49"/>
    <col min="2561" max="2561" width="3.25" style="49" customWidth="1"/>
    <col min="2562" max="2562" width="6.5" style="49" customWidth="1"/>
    <col min="2563" max="2563" width="44.375" style="49" customWidth="1"/>
    <col min="2564" max="2565" width="9" style="49"/>
    <col min="2566" max="2566" width="14.375" style="49" bestFit="1" customWidth="1"/>
    <col min="2567" max="2567" width="11.125" style="49" customWidth="1"/>
    <col min="2568" max="2568" width="5.5" style="49" customWidth="1"/>
    <col min="2569" max="2570" width="8.625" style="49" customWidth="1"/>
    <col min="2571" max="2571" width="3.25" style="49" customWidth="1"/>
    <col min="2572" max="2816" width="9" style="49"/>
    <col min="2817" max="2817" width="3.25" style="49" customWidth="1"/>
    <col min="2818" max="2818" width="6.5" style="49" customWidth="1"/>
    <col min="2819" max="2819" width="44.375" style="49" customWidth="1"/>
    <col min="2820" max="2821" width="9" style="49"/>
    <col min="2822" max="2822" width="14.375" style="49" bestFit="1" customWidth="1"/>
    <col min="2823" max="2823" width="11.125" style="49" customWidth="1"/>
    <col min="2824" max="2824" width="5.5" style="49" customWidth="1"/>
    <col min="2825" max="2826" width="8.625" style="49" customWidth="1"/>
    <col min="2827" max="2827" width="3.25" style="49" customWidth="1"/>
    <col min="2828" max="3072" width="9" style="49"/>
    <col min="3073" max="3073" width="3.25" style="49" customWidth="1"/>
    <col min="3074" max="3074" width="6.5" style="49" customWidth="1"/>
    <col min="3075" max="3075" width="44.375" style="49" customWidth="1"/>
    <col min="3076" max="3077" width="9" style="49"/>
    <col min="3078" max="3078" width="14.375" style="49" bestFit="1" customWidth="1"/>
    <col min="3079" max="3079" width="11.125" style="49" customWidth="1"/>
    <col min="3080" max="3080" width="5.5" style="49" customWidth="1"/>
    <col min="3081" max="3082" width="8.625" style="49" customWidth="1"/>
    <col min="3083" max="3083" width="3.25" style="49" customWidth="1"/>
    <col min="3084" max="3328" width="9" style="49"/>
    <col min="3329" max="3329" width="3.25" style="49" customWidth="1"/>
    <col min="3330" max="3330" width="6.5" style="49" customWidth="1"/>
    <col min="3331" max="3331" width="44.375" style="49" customWidth="1"/>
    <col min="3332" max="3333" width="9" style="49"/>
    <col min="3334" max="3334" width="14.375" style="49" bestFit="1" customWidth="1"/>
    <col min="3335" max="3335" width="11.125" style="49" customWidth="1"/>
    <col min="3336" max="3336" width="5.5" style="49" customWidth="1"/>
    <col min="3337" max="3338" width="8.625" style="49" customWidth="1"/>
    <col min="3339" max="3339" width="3.25" style="49" customWidth="1"/>
    <col min="3340" max="3584" width="9" style="49"/>
    <col min="3585" max="3585" width="3.25" style="49" customWidth="1"/>
    <col min="3586" max="3586" width="6.5" style="49" customWidth="1"/>
    <col min="3587" max="3587" width="44.375" style="49" customWidth="1"/>
    <col min="3588" max="3589" width="9" style="49"/>
    <col min="3590" max="3590" width="14.375" style="49" bestFit="1" customWidth="1"/>
    <col min="3591" max="3591" width="11.125" style="49" customWidth="1"/>
    <col min="3592" max="3592" width="5.5" style="49" customWidth="1"/>
    <col min="3593" max="3594" width="8.625" style="49" customWidth="1"/>
    <col min="3595" max="3595" width="3.25" style="49" customWidth="1"/>
    <col min="3596" max="3840" width="9" style="49"/>
    <col min="3841" max="3841" width="3.25" style="49" customWidth="1"/>
    <col min="3842" max="3842" width="6.5" style="49" customWidth="1"/>
    <col min="3843" max="3843" width="44.375" style="49" customWidth="1"/>
    <col min="3844" max="3845" width="9" style="49"/>
    <col min="3846" max="3846" width="14.375" style="49" bestFit="1" customWidth="1"/>
    <col min="3847" max="3847" width="11.125" style="49" customWidth="1"/>
    <col min="3848" max="3848" width="5.5" style="49" customWidth="1"/>
    <col min="3849" max="3850" width="8.625" style="49" customWidth="1"/>
    <col min="3851" max="3851" width="3.25" style="49" customWidth="1"/>
    <col min="3852" max="4096" width="9" style="49"/>
    <col min="4097" max="4097" width="3.25" style="49" customWidth="1"/>
    <col min="4098" max="4098" width="6.5" style="49" customWidth="1"/>
    <col min="4099" max="4099" width="44.375" style="49" customWidth="1"/>
    <col min="4100" max="4101" width="9" style="49"/>
    <col min="4102" max="4102" width="14.375" style="49" bestFit="1" customWidth="1"/>
    <col min="4103" max="4103" width="11.125" style="49" customWidth="1"/>
    <col min="4104" max="4104" width="5.5" style="49" customWidth="1"/>
    <col min="4105" max="4106" width="8.625" style="49" customWidth="1"/>
    <col min="4107" max="4107" width="3.25" style="49" customWidth="1"/>
    <col min="4108" max="4352" width="9" style="49"/>
    <col min="4353" max="4353" width="3.25" style="49" customWidth="1"/>
    <col min="4354" max="4354" width="6.5" style="49" customWidth="1"/>
    <col min="4355" max="4355" width="44.375" style="49" customWidth="1"/>
    <col min="4356" max="4357" width="9" style="49"/>
    <col min="4358" max="4358" width="14.375" style="49" bestFit="1" customWidth="1"/>
    <col min="4359" max="4359" width="11.125" style="49" customWidth="1"/>
    <col min="4360" max="4360" width="5.5" style="49" customWidth="1"/>
    <col min="4361" max="4362" width="8.625" style="49" customWidth="1"/>
    <col min="4363" max="4363" width="3.25" style="49" customWidth="1"/>
    <col min="4364" max="4608" width="9" style="49"/>
    <col min="4609" max="4609" width="3.25" style="49" customWidth="1"/>
    <col min="4610" max="4610" width="6.5" style="49" customWidth="1"/>
    <col min="4611" max="4611" width="44.375" style="49" customWidth="1"/>
    <col min="4612" max="4613" width="9" style="49"/>
    <col min="4614" max="4614" width="14.375" style="49" bestFit="1" customWidth="1"/>
    <col min="4615" max="4615" width="11.125" style="49" customWidth="1"/>
    <col min="4616" max="4616" width="5.5" style="49" customWidth="1"/>
    <col min="4617" max="4618" width="8.625" style="49" customWidth="1"/>
    <col min="4619" max="4619" width="3.25" style="49" customWidth="1"/>
    <col min="4620" max="4864" width="9" style="49"/>
    <col min="4865" max="4865" width="3.25" style="49" customWidth="1"/>
    <col min="4866" max="4866" width="6.5" style="49" customWidth="1"/>
    <col min="4867" max="4867" width="44.375" style="49" customWidth="1"/>
    <col min="4868" max="4869" width="9" style="49"/>
    <col min="4870" max="4870" width="14.375" style="49" bestFit="1" customWidth="1"/>
    <col min="4871" max="4871" width="11.125" style="49" customWidth="1"/>
    <col min="4872" max="4872" width="5.5" style="49" customWidth="1"/>
    <col min="4873" max="4874" width="8.625" style="49" customWidth="1"/>
    <col min="4875" max="4875" width="3.25" style="49" customWidth="1"/>
    <col min="4876" max="5120" width="9" style="49"/>
    <col min="5121" max="5121" width="3.25" style="49" customWidth="1"/>
    <col min="5122" max="5122" width="6.5" style="49" customWidth="1"/>
    <col min="5123" max="5123" width="44.375" style="49" customWidth="1"/>
    <col min="5124" max="5125" width="9" style="49"/>
    <col min="5126" max="5126" width="14.375" style="49" bestFit="1" customWidth="1"/>
    <col min="5127" max="5127" width="11.125" style="49" customWidth="1"/>
    <col min="5128" max="5128" width="5.5" style="49" customWidth="1"/>
    <col min="5129" max="5130" width="8.625" style="49" customWidth="1"/>
    <col min="5131" max="5131" width="3.25" style="49" customWidth="1"/>
    <col min="5132" max="5376" width="9" style="49"/>
    <col min="5377" max="5377" width="3.25" style="49" customWidth="1"/>
    <col min="5378" max="5378" width="6.5" style="49" customWidth="1"/>
    <col min="5379" max="5379" width="44.375" style="49" customWidth="1"/>
    <col min="5380" max="5381" width="9" style="49"/>
    <col min="5382" max="5382" width="14.375" style="49" bestFit="1" customWidth="1"/>
    <col min="5383" max="5383" width="11.125" style="49" customWidth="1"/>
    <col min="5384" max="5384" width="5.5" style="49" customWidth="1"/>
    <col min="5385" max="5386" width="8.625" style="49" customWidth="1"/>
    <col min="5387" max="5387" width="3.25" style="49" customWidth="1"/>
    <col min="5388" max="5632" width="9" style="49"/>
    <col min="5633" max="5633" width="3.25" style="49" customWidth="1"/>
    <col min="5634" max="5634" width="6.5" style="49" customWidth="1"/>
    <col min="5635" max="5635" width="44.375" style="49" customWidth="1"/>
    <col min="5636" max="5637" width="9" style="49"/>
    <col min="5638" max="5638" width="14.375" style="49" bestFit="1" customWidth="1"/>
    <col min="5639" max="5639" width="11.125" style="49" customWidth="1"/>
    <col min="5640" max="5640" width="5.5" style="49" customWidth="1"/>
    <col min="5641" max="5642" width="8.625" style="49" customWidth="1"/>
    <col min="5643" max="5643" width="3.25" style="49" customWidth="1"/>
    <col min="5644" max="5888" width="9" style="49"/>
    <col min="5889" max="5889" width="3.25" style="49" customWidth="1"/>
    <col min="5890" max="5890" width="6.5" style="49" customWidth="1"/>
    <col min="5891" max="5891" width="44.375" style="49" customWidth="1"/>
    <col min="5892" max="5893" width="9" style="49"/>
    <col min="5894" max="5894" width="14.375" style="49" bestFit="1" customWidth="1"/>
    <col min="5895" max="5895" width="11.125" style="49" customWidth="1"/>
    <col min="5896" max="5896" width="5.5" style="49" customWidth="1"/>
    <col min="5897" max="5898" width="8.625" style="49" customWidth="1"/>
    <col min="5899" max="5899" width="3.25" style="49" customWidth="1"/>
    <col min="5900" max="6144" width="9" style="49"/>
    <col min="6145" max="6145" width="3.25" style="49" customWidth="1"/>
    <col min="6146" max="6146" width="6.5" style="49" customWidth="1"/>
    <col min="6147" max="6147" width="44.375" style="49" customWidth="1"/>
    <col min="6148" max="6149" width="9" style="49"/>
    <col min="6150" max="6150" width="14.375" style="49" bestFit="1" customWidth="1"/>
    <col min="6151" max="6151" width="11.125" style="49" customWidth="1"/>
    <col min="6152" max="6152" width="5.5" style="49" customWidth="1"/>
    <col min="6153" max="6154" width="8.625" style="49" customWidth="1"/>
    <col min="6155" max="6155" width="3.25" style="49" customWidth="1"/>
    <col min="6156" max="6400" width="9" style="49"/>
    <col min="6401" max="6401" width="3.25" style="49" customWidth="1"/>
    <col min="6402" max="6402" width="6.5" style="49" customWidth="1"/>
    <col min="6403" max="6403" width="44.375" style="49" customWidth="1"/>
    <col min="6404" max="6405" width="9" style="49"/>
    <col min="6406" max="6406" width="14.375" style="49" bestFit="1" customWidth="1"/>
    <col min="6407" max="6407" width="11.125" style="49" customWidth="1"/>
    <col min="6408" max="6408" width="5.5" style="49" customWidth="1"/>
    <col min="6409" max="6410" width="8.625" style="49" customWidth="1"/>
    <col min="6411" max="6411" width="3.25" style="49" customWidth="1"/>
    <col min="6412" max="6656" width="9" style="49"/>
    <col min="6657" max="6657" width="3.25" style="49" customWidth="1"/>
    <col min="6658" max="6658" width="6.5" style="49" customWidth="1"/>
    <col min="6659" max="6659" width="44.375" style="49" customWidth="1"/>
    <col min="6660" max="6661" width="9" style="49"/>
    <col min="6662" max="6662" width="14.375" style="49" bestFit="1" customWidth="1"/>
    <col min="6663" max="6663" width="11.125" style="49" customWidth="1"/>
    <col min="6664" max="6664" width="5.5" style="49" customWidth="1"/>
    <col min="6665" max="6666" width="8.625" style="49" customWidth="1"/>
    <col min="6667" max="6667" width="3.25" style="49" customWidth="1"/>
    <col min="6668" max="6912" width="9" style="49"/>
    <col min="6913" max="6913" width="3.25" style="49" customWidth="1"/>
    <col min="6914" max="6914" width="6.5" style="49" customWidth="1"/>
    <col min="6915" max="6915" width="44.375" style="49" customWidth="1"/>
    <col min="6916" max="6917" width="9" style="49"/>
    <col min="6918" max="6918" width="14.375" style="49" bestFit="1" customWidth="1"/>
    <col min="6919" max="6919" width="11.125" style="49" customWidth="1"/>
    <col min="6920" max="6920" width="5.5" style="49" customWidth="1"/>
    <col min="6921" max="6922" width="8.625" style="49" customWidth="1"/>
    <col min="6923" max="6923" width="3.25" style="49" customWidth="1"/>
    <col min="6924" max="7168" width="9" style="49"/>
    <col min="7169" max="7169" width="3.25" style="49" customWidth="1"/>
    <col min="7170" max="7170" width="6.5" style="49" customWidth="1"/>
    <col min="7171" max="7171" width="44.375" style="49" customWidth="1"/>
    <col min="7172" max="7173" width="9" style="49"/>
    <col min="7174" max="7174" width="14.375" style="49" bestFit="1" customWidth="1"/>
    <col min="7175" max="7175" width="11.125" style="49" customWidth="1"/>
    <col min="7176" max="7176" width="5.5" style="49" customWidth="1"/>
    <col min="7177" max="7178" width="8.625" style="49" customWidth="1"/>
    <col min="7179" max="7179" width="3.25" style="49" customWidth="1"/>
    <col min="7180" max="7424" width="9" style="49"/>
    <col min="7425" max="7425" width="3.25" style="49" customWidth="1"/>
    <col min="7426" max="7426" width="6.5" style="49" customWidth="1"/>
    <col min="7427" max="7427" width="44.375" style="49" customWidth="1"/>
    <col min="7428" max="7429" width="9" style="49"/>
    <col min="7430" max="7430" width="14.375" style="49" bestFit="1" customWidth="1"/>
    <col min="7431" max="7431" width="11.125" style="49" customWidth="1"/>
    <col min="7432" max="7432" width="5.5" style="49" customWidth="1"/>
    <col min="7433" max="7434" width="8.625" style="49" customWidth="1"/>
    <col min="7435" max="7435" width="3.25" style="49" customWidth="1"/>
    <col min="7436" max="7680" width="9" style="49"/>
    <col min="7681" max="7681" width="3.25" style="49" customWidth="1"/>
    <col min="7682" max="7682" width="6.5" style="49" customWidth="1"/>
    <col min="7683" max="7683" width="44.375" style="49" customWidth="1"/>
    <col min="7684" max="7685" width="9" style="49"/>
    <col min="7686" max="7686" width="14.375" style="49" bestFit="1" customWidth="1"/>
    <col min="7687" max="7687" width="11.125" style="49" customWidth="1"/>
    <col min="7688" max="7688" width="5.5" style="49" customWidth="1"/>
    <col min="7689" max="7690" width="8.625" style="49" customWidth="1"/>
    <col min="7691" max="7691" width="3.25" style="49" customWidth="1"/>
    <col min="7692" max="7936" width="9" style="49"/>
    <col min="7937" max="7937" width="3.25" style="49" customWidth="1"/>
    <col min="7938" max="7938" width="6.5" style="49" customWidth="1"/>
    <col min="7939" max="7939" width="44.375" style="49" customWidth="1"/>
    <col min="7940" max="7941" width="9" style="49"/>
    <col min="7942" max="7942" width="14.375" style="49" bestFit="1" customWidth="1"/>
    <col min="7943" max="7943" width="11.125" style="49" customWidth="1"/>
    <col min="7944" max="7944" width="5.5" style="49" customWidth="1"/>
    <col min="7945" max="7946" width="8.625" style="49" customWidth="1"/>
    <col min="7947" max="7947" width="3.25" style="49" customWidth="1"/>
    <col min="7948" max="8192" width="9" style="49"/>
    <col min="8193" max="8193" width="3.25" style="49" customWidth="1"/>
    <col min="8194" max="8194" width="6.5" style="49" customWidth="1"/>
    <col min="8195" max="8195" width="44.375" style="49" customWidth="1"/>
    <col min="8196" max="8197" width="9" style="49"/>
    <col min="8198" max="8198" width="14.375" style="49" bestFit="1" customWidth="1"/>
    <col min="8199" max="8199" width="11.125" style="49" customWidth="1"/>
    <col min="8200" max="8200" width="5.5" style="49" customWidth="1"/>
    <col min="8201" max="8202" width="8.625" style="49" customWidth="1"/>
    <col min="8203" max="8203" width="3.25" style="49" customWidth="1"/>
    <col min="8204" max="8448" width="9" style="49"/>
    <col min="8449" max="8449" width="3.25" style="49" customWidth="1"/>
    <col min="8450" max="8450" width="6.5" style="49" customWidth="1"/>
    <col min="8451" max="8451" width="44.375" style="49" customWidth="1"/>
    <col min="8452" max="8453" width="9" style="49"/>
    <col min="8454" max="8454" width="14.375" style="49" bestFit="1" customWidth="1"/>
    <col min="8455" max="8455" width="11.125" style="49" customWidth="1"/>
    <col min="8456" max="8456" width="5.5" style="49" customWidth="1"/>
    <col min="8457" max="8458" width="8.625" style="49" customWidth="1"/>
    <col min="8459" max="8459" width="3.25" style="49" customWidth="1"/>
    <col min="8460" max="8704" width="9" style="49"/>
    <col min="8705" max="8705" width="3.25" style="49" customWidth="1"/>
    <col min="8706" max="8706" width="6.5" style="49" customWidth="1"/>
    <col min="8707" max="8707" width="44.375" style="49" customWidth="1"/>
    <col min="8708" max="8709" width="9" style="49"/>
    <col min="8710" max="8710" width="14.375" style="49" bestFit="1" customWidth="1"/>
    <col min="8711" max="8711" width="11.125" style="49" customWidth="1"/>
    <col min="8712" max="8712" width="5.5" style="49" customWidth="1"/>
    <col min="8713" max="8714" width="8.625" style="49" customWidth="1"/>
    <col min="8715" max="8715" width="3.25" style="49" customWidth="1"/>
    <col min="8716" max="8960" width="9" style="49"/>
    <col min="8961" max="8961" width="3.25" style="49" customWidth="1"/>
    <col min="8962" max="8962" width="6.5" style="49" customWidth="1"/>
    <col min="8963" max="8963" width="44.375" style="49" customWidth="1"/>
    <col min="8964" max="8965" width="9" style="49"/>
    <col min="8966" max="8966" width="14.375" style="49" bestFit="1" customWidth="1"/>
    <col min="8967" max="8967" width="11.125" style="49" customWidth="1"/>
    <col min="8968" max="8968" width="5.5" style="49" customWidth="1"/>
    <col min="8969" max="8970" width="8.625" style="49" customWidth="1"/>
    <col min="8971" max="8971" width="3.25" style="49" customWidth="1"/>
    <col min="8972" max="9216" width="9" style="49"/>
    <col min="9217" max="9217" width="3.25" style="49" customWidth="1"/>
    <col min="9218" max="9218" width="6.5" style="49" customWidth="1"/>
    <col min="9219" max="9219" width="44.375" style="49" customWidth="1"/>
    <col min="9220" max="9221" width="9" style="49"/>
    <col min="9222" max="9222" width="14.375" style="49" bestFit="1" customWidth="1"/>
    <col min="9223" max="9223" width="11.125" style="49" customWidth="1"/>
    <col min="9224" max="9224" width="5.5" style="49" customWidth="1"/>
    <col min="9225" max="9226" width="8.625" style="49" customWidth="1"/>
    <col min="9227" max="9227" width="3.25" style="49" customWidth="1"/>
    <col min="9228" max="9472" width="9" style="49"/>
    <col min="9473" max="9473" width="3.25" style="49" customWidth="1"/>
    <col min="9474" max="9474" width="6.5" style="49" customWidth="1"/>
    <col min="9475" max="9475" width="44.375" style="49" customWidth="1"/>
    <col min="9476" max="9477" width="9" style="49"/>
    <col min="9478" max="9478" width="14.375" style="49" bestFit="1" customWidth="1"/>
    <col min="9479" max="9479" width="11.125" style="49" customWidth="1"/>
    <col min="9480" max="9480" width="5.5" style="49" customWidth="1"/>
    <col min="9481" max="9482" width="8.625" style="49" customWidth="1"/>
    <col min="9483" max="9483" width="3.25" style="49" customWidth="1"/>
    <col min="9484" max="9728" width="9" style="49"/>
    <col min="9729" max="9729" width="3.25" style="49" customWidth="1"/>
    <col min="9730" max="9730" width="6.5" style="49" customWidth="1"/>
    <col min="9731" max="9731" width="44.375" style="49" customWidth="1"/>
    <col min="9732" max="9733" width="9" style="49"/>
    <col min="9734" max="9734" width="14.375" style="49" bestFit="1" customWidth="1"/>
    <col min="9735" max="9735" width="11.125" style="49" customWidth="1"/>
    <col min="9736" max="9736" width="5.5" style="49" customWidth="1"/>
    <col min="9737" max="9738" width="8.625" style="49" customWidth="1"/>
    <col min="9739" max="9739" width="3.25" style="49" customWidth="1"/>
    <col min="9740" max="9984" width="9" style="49"/>
    <col min="9985" max="9985" width="3.25" style="49" customWidth="1"/>
    <col min="9986" max="9986" width="6.5" style="49" customWidth="1"/>
    <col min="9987" max="9987" width="44.375" style="49" customWidth="1"/>
    <col min="9988" max="9989" width="9" style="49"/>
    <col min="9990" max="9990" width="14.375" style="49" bestFit="1" customWidth="1"/>
    <col min="9991" max="9991" width="11.125" style="49" customWidth="1"/>
    <col min="9992" max="9992" width="5.5" style="49" customWidth="1"/>
    <col min="9993" max="9994" width="8.625" style="49" customWidth="1"/>
    <col min="9995" max="9995" width="3.25" style="49" customWidth="1"/>
    <col min="9996" max="10240" width="9" style="49"/>
    <col min="10241" max="10241" width="3.25" style="49" customWidth="1"/>
    <col min="10242" max="10242" width="6.5" style="49" customWidth="1"/>
    <col min="10243" max="10243" width="44.375" style="49" customWidth="1"/>
    <col min="10244" max="10245" width="9" style="49"/>
    <col min="10246" max="10246" width="14.375" style="49" bestFit="1" customWidth="1"/>
    <col min="10247" max="10247" width="11.125" style="49" customWidth="1"/>
    <col min="10248" max="10248" width="5.5" style="49" customWidth="1"/>
    <col min="10249" max="10250" width="8.625" style="49" customWidth="1"/>
    <col min="10251" max="10251" width="3.25" style="49" customWidth="1"/>
    <col min="10252" max="10496" width="9" style="49"/>
    <col min="10497" max="10497" width="3.25" style="49" customWidth="1"/>
    <col min="10498" max="10498" width="6.5" style="49" customWidth="1"/>
    <col min="10499" max="10499" width="44.375" style="49" customWidth="1"/>
    <col min="10500" max="10501" width="9" style="49"/>
    <col min="10502" max="10502" width="14.375" style="49" bestFit="1" customWidth="1"/>
    <col min="10503" max="10503" width="11.125" style="49" customWidth="1"/>
    <col min="10504" max="10504" width="5.5" style="49" customWidth="1"/>
    <col min="10505" max="10506" width="8.625" style="49" customWidth="1"/>
    <col min="10507" max="10507" width="3.25" style="49" customWidth="1"/>
    <col min="10508" max="10752" width="9" style="49"/>
    <col min="10753" max="10753" width="3.25" style="49" customWidth="1"/>
    <col min="10754" max="10754" width="6.5" style="49" customWidth="1"/>
    <col min="10755" max="10755" width="44.375" style="49" customWidth="1"/>
    <col min="10756" max="10757" width="9" style="49"/>
    <col min="10758" max="10758" width="14.375" style="49" bestFit="1" customWidth="1"/>
    <col min="10759" max="10759" width="11.125" style="49" customWidth="1"/>
    <col min="10760" max="10760" width="5.5" style="49" customWidth="1"/>
    <col min="10761" max="10762" width="8.625" style="49" customWidth="1"/>
    <col min="10763" max="10763" width="3.25" style="49" customWidth="1"/>
    <col min="10764" max="11008" width="9" style="49"/>
    <col min="11009" max="11009" width="3.25" style="49" customWidth="1"/>
    <col min="11010" max="11010" width="6.5" style="49" customWidth="1"/>
    <col min="11011" max="11011" width="44.375" style="49" customWidth="1"/>
    <col min="11012" max="11013" width="9" style="49"/>
    <col min="11014" max="11014" width="14.375" style="49" bestFit="1" customWidth="1"/>
    <col min="11015" max="11015" width="11.125" style="49" customWidth="1"/>
    <col min="11016" max="11016" width="5.5" style="49" customWidth="1"/>
    <col min="11017" max="11018" width="8.625" style="49" customWidth="1"/>
    <col min="11019" max="11019" width="3.25" style="49" customWidth="1"/>
    <col min="11020" max="11264" width="9" style="49"/>
    <col min="11265" max="11265" width="3.25" style="49" customWidth="1"/>
    <col min="11266" max="11266" width="6.5" style="49" customWidth="1"/>
    <col min="11267" max="11267" width="44.375" style="49" customWidth="1"/>
    <col min="11268" max="11269" width="9" style="49"/>
    <col min="11270" max="11270" width="14.375" style="49" bestFit="1" customWidth="1"/>
    <col min="11271" max="11271" width="11.125" style="49" customWidth="1"/>
    <col min="11272" max="11272" width="5.5" style="49" customWidth="1"/>
    <col min="11273" max="11274" width="8.625" style="49" customWidth="1"/>
    <col min="11275" max="11275" width="3.25" style="49" customWidth="1"/>
    <col min="11276" max="11520" width="9" style="49"/>
    <col min="11521" max="11521" width="3.25" style="49" customWidth="1"/>
    <col min="11522" max="11522" width="6.5" style="49" customWidth="1"/>
    <col min="11523" max="11523" width="44.375" style="49" customWidth="1"/>
    <col min="11524" max="11525" width="9" style="49"/>
    <col min="11526" max="11526" width="14.375" style="49" bestFit="1" customWidth="1"/>
    <col min="11527" max="11527" width="11.125" style="49" customWidth="1"/>
    <col min="11528" max="11528" width="5.5" style="49" customWidth="1"/>
    <col min="11529" max="11530" width="8.625" style="49" customWidth="1"/>
    <col min="11531" max="11531" width="3.25" style="49" customWidth="1"/>
    <col min="11532" max="11776" width="9" style="49"/>
    <col min="11777" max="11777" width="3.25" style="49" customWidth="1"/>
    <col min="11778" max="11778" width="6.5" style="49" customWidth="1"/>
    <col min="11779" max="11779" width="44.375" style="49" customWidth="1"/>
    <col min="11780" max="11781" width="9" style="49"/>
    <col min="11782" max="11782" width="14.375" style="49" bestFit="1" customWidth="1"/>
    <col min="11783" max="11783" width="11.125" style="49" customWidth="1"/>
    <col min="11784" max="11784" width="5.5" style="49" customWidth="1"/>
    <col min="11785" max="11786" width="8.625" style="49" customWidth="1"/>
    <col min="11787" max="11787" width="3.25" style="49" customWidth="1"/>
    <col min="11788" max="12032" width="9" style="49"/>
    <col min="12033" max="12033" width="3.25" style="49" customWidth="1"/>
    <col min="12034" max="12034" width="6.5" style="49" customWidth="1"/>
    <col min="12035" max="12035" width="44.375" style="49" customWidth="1"/>
    <col min="12036" max="12037" width="9" style="49"/>
    <col min="12038" max="12038" width="14.375" style="49" bestFit="1" customWidth="1"/>
    <col min="12039" max="12039" width="11.125" style="49" customWidth="1"/>
    <col min="12040" max="12040" width="5.5" style="49" customWidth="1"/>
    <col min="12041" max="12042" width="8.625" style="49" customWidth="1"/>
    <col min="12043" max="12043" width="3.25" style="49" customWidth="1"/>
    <col min="12044" max="12288" width="9" style="49"/>
    <col min="12289" max="12289" width="3.25" style="49" customWidth="1"/>
    <col min="12290" max="12290" width="6.5" style="49" customWidth="1"/>
    <col min="12291" max="12291" width="44.375" style="49" customWidth="1"/>
    <col min="12292" max="12293" width="9" style="49"/>
    <col min="12294" max="12294" width="14.375" style="49" bestFit="1" customWidth="1"/>
    <col min="12295" max="12295" width="11.125" style="49" customWidth="1"/>
    <col min="12296" max="12296" width="5.5" style="49" customWidth="1"/>
    <col min="12297" max="12298" width="8.625" style="49" customWidth="1"/>
    <col min="12299" max="12299" width="3.25" style="49" customWidth="1"/>
    <col min="12300" max="12544" width="9" style="49"/>
    <col min="12545" max="12545" width="3.25" style="49" customWidth="1"/>
    <col min="12546" max="12546" width="6.5" style="49" customWidth="1"/>
    <col min="12547" max="12547" width="44.375" style="49" customWidth="1"/>
    <col min="12548" max="12549" width="9" style="49"/>
    <col min="12550" max="12550" width="14.375" style="49" bestFit="1" customWidth="1"/>
    <col min="12551" max="12551" width="11.125" style="49" customWidth="1"/>
    <col min="12552" max="12552" width="5.5" style="49" customWidth="1"/>
    <col min="12553" max="12554" width="8.625" style="49" customWidth="1"/>
    <col min="12555" max="12555" width="3.25" style="49" customWidth="1"/>
    <col min="12556" max="12800" width="9" style="49"/>
    <col min="12801" max="12801" width="3.25" style="49" customWidth="1"/>
    <col min="12802" max="12802" width="6.5" style="49" customWidth="1"/>
    <col min="12803" max="12803" width="44.375" style="49" customWidth="1"/>
    <col min="12804" max="12805" width="9" style="49"/>
    <col min="12806" max="12806" width="14.375" style="49" bestFit="1" customWidth="1"/>
    <col min="12807" max="12807" width="11.125" style="49" customWidth="1"/>
    <col min="12808" max="12808" width="5.5" style="49" customWidth="1"/>
    <col min="12809" max="12810" width="8.625" style="49" customWidth="1"/>
    <col min="12811" max="12811" width="3.25" style="49" customWidth="1"/>
    <col min="12812" max="13056" width="9" style="49"/>
    <col min="13057" max="13057" width="3.25" style="49" customWidth="1"/>
    <col min="13058" max="13058" width="6.5" style="49" customWidth="1"/>
    <col min="13059" max="13059" width="44.375" style="49" customWidth="1"/>
    <col min="13060" max="13061" width="9" style="49"/>
    <col min="13062" max="13062" width="14.375" style="49" bestFit="1" customWidth="1"/>
    <col min="13063" max="13063" width="11.125" style="49" customWidth="1"/>
    <col min="13064" max="13064" width="5.5" style="49" customWidth="1"/>
    <col min="13065" max="13066" width="8.625" style="49" customWidth="1"/>
    <col min="13067" max="13067" width="3.25" style="49" customWidth="1"/>
    <col min="13068" max="13312" width="9" style="49"/>
    <col min="13313" max="13313" width="3.25" style="49" customWidth="1"/>
    <col min="13314" max="13314" width="6.5" style="49" customWidth="1"/>
    <col min="13315" max="13315" width="44.375" style="49" customWidth="1"/>
    <col min="13316" max="13317" width="9" style="49"/>
    <col min="13318" max="13318" width="14.375" style="49" bestFit="1" customWidth="1"/>
    <col min="13319" max="13319" width="11.125" style="49" customWidth="1"/>
    <col min="13320" max="13320" width="5.5" style="49" customWidth="1"/>
    <col min="13321" max="13322" width="8.625" style="49" customWidth="1"/>
    <col min="13323" max="13323" width="3.25" style="49" customWidth="1"/>
    <col min="13324" max="13568" width="9" style="49"/>
    <col min="13569" max="13569" width="3.25" style="49" customWidth="1"/>
    <col min="13570" max="13570" width="6.5" style="49" customWidth="1"/>
    <col min="13571" max="13571" width="44.375" style="49" customWidth="1"/>
    <col min="13572" max="13573" width="9" style="49"/>
    <col min="13574" max="13574" width="14.375" style="49" bestFit="1" customWidth="1"/>
    <col min="13575" max="13575" width="11.125" style="49" customWidth="1"/>
    <col min="13576" max="13576" width="5.5" style="49" customWidth="1"/>
    <col min="13577" max="13578" width="8.625" style="49" customWidth="1"/>
    <col min="13579" max="13579" width="3.25" style="49" customWidth="1"/>
    <col min="13580" max="13824" width="9" style="49"/>
    <col min="13825" max="13825" width="3.25" style="49" customWidth="1"/>
    <col min="13826" max="13826" width="6.5" style="49" customWidth="1"/>
    <col min="13827" max="13827" width="44.375" style="49" customWidth="1"/>
    <col min="13828" max="13829" width="9" style="49"/>
    <col min="13830" max="13830" width="14.375" style="49" bestFit="1" customWidth="1"/>
    <col min="13831" max="13831" width="11.125" style="49" customWidth="1"/>
    <col min="13832" max="13832" width="5.5" style="49" customWidth="1"/>
    <col min="13833" max="13834" width="8.625" style="49" customWidth="1"/>
    <col min="13835" max="13835" width="3.25" style="49" customWidth="1"/>
    <col min="13836" max="14080" width="9" style="49"/>
    <col min="14081" max="14081" width="3.25" style="49" customWidth="1"/>
    <col min="14082" max="14082" width="6.5" style="49" customWidth="1"/>
    <col min="14083" max="14083" width="44.375" style="49" customWidth="1"/>
    <col min="14084" max="14085" width="9" style="49"/>
    <col min="14086" max="14086" width="14.375" style="49" bestFit="1" customWidth="1"/>
    <col min="14087" max="14087" width="11.125" style="49" customWidth="1"/>
    <col min="14088" max="14088" width="5.5" style="49" customWidth="1"/>
    <col min="14089" max="14090" width="8.625" style="49" customWidth="1"/>
    <col min="14091" max="14091" width="3.25" style="49" customWidth="1"/>
    <col min="14092" max="14336" width="9" style="49"/>
    <col min="14337" max="14337" width="3.25" style="49" customWidth="1"/>
    <col min="14338" max="14338" width="6.5" style="49" customWidth="1"/>
    <col min="14339" max="14339" width="44.375" style="49" customWidth="1"/>
    <col min="14340" max="14341" width="9" style="49"/>
    <col min="14342" max="14342" width="14.375" style="49" bestFit="1" customWidth="1"/>
    <col min="14343" max="14343" width="11.125" style="49" customWidth="1"/>
    <col min="14344" max="14344" width="5.5" style="49" customWidth="1"/>
    <col min="14345" max="14346" width="8.625" style="49" customWidth="1"/>
    <col min="14347" max="14347" width="3.25" style="49" customWidth="1"/>
    <col min="14348" max="14592" width="9" style="49"/>
    <col min="14593" max="14593" width="3.25" style="49" customWidth="1"/>
    <col min="14594" max="14594" width="6.5" style="49" customWidth="1"/>
    <col min="14595" max="14595" width="44.375" style="49" customWidth="1"/>
    <col min="14596" max="14597" width="9" style="49"/>
    <col min="14598" max="14598" width="14.375" style="49" bestFit="1" customWidth="1"/>
    <col min="14599" max="14599" width="11.125" style="49" customWidth="1"/>
    <col min="14600" max="14600" width="5.5" style="49" customWidth="1"/>
    <col min="14601" max="14602" width="8.625" style="49" customWidth="1"/>
    <col min="14603" max="14603" width="3.25" style="49" customWidth="1"/>
    <col min="14604" max="14848" width="9" style="49"/>
    <col min="14849" max="14849" width="3.25" style="49" customWidth="1"/>
    <col min="14850" max="14850" width="6.5" style="49" customWidth="1"/>
    <col min="14851" max="14851" width="44.375" style="49" customWidth="1"/>
    <col min="14852" max="14853" width="9" style="49"/>
    <col min="14854" max="14854" width="14.375" style="49" bestFit="1" customWidth="1"/>
    <col min="14855" max="14855" width="11.125" style="49" customWidth="1"/>
    <col min="14856" max="14856" width="5.5" style="49" customWidth="1"/>
    <col min="14857" max="14858" width="8.625" style="49" customWidth="1"/>
    <col min="14859" max="14859" width="3.25" style="49" customWidth="1"/>
    <col min="14860" max="15104" width="9" style="49"/>
    <col min="15105" max="15105" width="3.25" style="49" customWidth="1"/>
    <col min="15106" max="15106" width="6.5" style="49" customWidth="1"/>
    <col min="15107" max="15107" width="44.375" style="49" customWidth="1"/>
    <col min="15108" max="15109" width="9" style="49"/>
    <col min="15110" max="15110" width="14.375" style="49" bestFit="1" customWidth="1"/>
    <col min="15111" max="15111" width="11.125" style="49" customWidth="1"/>
    <col min="15112" max="15112" width="5.5" style="49" customWidth="1"/>
    <col min="15113" max="15114" width="8.625" style="49" customWidth="1"/>
    <col min="15115" max="15115" width="3.25" style="49" customWidth="1"/>
    <col min="15116" max="15360" width="9" style="49"/>
    <col min="15361" max="15361" width="3.25" style="49" customWidth="1"/>
    <col min="15362" max="15362" width="6.5" style="49" customWidth="1"/>
    <col min="15363" max="15363" width="44.375" style="49" customWidth="1"/>
    <col min="15364" max="15365" width="9" style="49"/>
    <col min="15366" max="15366" width="14.375" style="49" bestFit="1" customWidth="1"/>
    <col min="15367" max="15367" width="11.125" style="49" customWidth="1"/>
    <col min="15368" max="15368" width="5.5" style="49" customWidth="1"/>
    <col min="15369" max="15370" width="8.625" style="49" customWidth="1"/>
    <col min="15371" max="15371" width="3.25" style="49" customWidth="1"/>
    <col min="15372" max="15616" width="9" style="49"/>
    <col min="15617" max="15617" width="3.25" style="49" customWidth="1"/>
    <col min="15618" max="15618" width="6.5" style="49" customWidth="1"/>
    <col min="15619" max="15619" width="44.375" style="49" customWidth="1"/>
    <col min="15620" max="15621" width="9" style="49"/>
    <col min="15622" max="15622" width="14.375" style="49" bestFit="1" customWidth="1"/>
    <col min="15623" max="15623" width="11.125" style="49" customWidth="1"/>
    <col min="15624" max="15624" width="5.5" style="49" customWidth="1"/>
    <col min="15625" max="15626" width="8.625" style="49" customWidth="1"/>
    <col min="15627" max="15627" width="3.25" style="49" customWidth="1"/>
    <col min="15628" max="15872" width="9" style="49"/>
    <col min="15873" max="15873" width="3.25" style="49" customWidth="1"/>
    <col min="15874" max="15874" width="6.5" style="49" customWidth="1"/>
    <col min="15875" max="15875" width="44.375" style="49" customWidth="1"/>
    <col min="15876" max="15877" width="9" style="49"/>
    <col min="15878" max="15878" width="14.375" style="49" bestFit="1" customWidth="1"/>
    <col min="15879" max="15879" width="11.125" style="49" customWidth="1"/>
    <col min="15880" max="15880" width="5.5" style="49" customWidth="1"/>
    <col min="15881" max="15882" width="8.625" style="49" customWidth="1"/>
    <col min="15883" max="15883" width="3.25" style="49" customWidth="1"/>
    <col min="15884" max="16128" width="9" style="49"/>
    <col min="16129" max="16129" width="3.25" style="49" customWidth="1"/>
    <col min="16130" max="16130" width="6.5" style="49" customWidth="1"/>
    <col min="16131" max="16131" width="44.375" style="49" customWidth="1"/>
    <col min="16132" max="16133" width="9" style="49"/>
    <col min="16134" max="16134" width="14.375" style="49" bestFit="1" customWidth="1"/>
    <col min="16135" max="16135" width="11.125" style="49" customWidth="1"/>
    <col min="16136" max="16136" width="5.5" style="49" customWidth="1"/>
    <col min="16137" max="16138" width="8.625" style="49" customWidth="1"/>
    <col min="16139" max="16139" width="3.25" style="49" customWidth="1"/>
    <col min="16140" max="16384" width="9" style="49"/>
  </cols>
  <sheetData>
    <row r="1" spans="1:11" ht="9.9499999999999993" customHeight="1" x14ac:dyDescent="0.2"/>
    <row r="2" spans="1:11" ht="9.9499999999999993" customHeight="1" x14ac:dyDescent="0.2">
      <c r="A2" s="40"/>
      <c r="B2" s="64"/>
      <c r="C2" s="339"/>
      <c r="D2" s="339"/>
      <c r="E2" s="340" t="s">
        <v>1772</v>
      </c>
      <c r="F2" s="340"/>
      <c r="G2" s="340"/>
      <c r="H2" s="340"/>
      <c r="I2" s="340"/>
      <c r="J2" s="340"/>
    </row>
    <row r="3" spans="1:11" ht="54.75" customHeight="1" x14ac:dyDescent="0.2">
      <c r="A3" s="40"/>
      <c r="B3" s="64"/>
      <c r="C3" s="341"/>
      <c r="D3" s="341"/>
      <c r="E3" s="342" t="str">
        <f>ORÇAMENTO!H3</f>
        <v>CONSTRUÇÃO DO PRÉDIO QUE SERÁ OCUPADO PELO CORPO DE BOMBEIRO- PORTO DO ITAQUI</v>
      </c>
      <c r="F3" s="342"/>
      <c r="G3" s="342"/>
      <c r="H3" s="342"/>
      <c r="I3" s="342"/>
      <c r="J3" s="342"/>
    </row>
    <row r="4" spans="1:11" ht="33.75" customHeight="1" x14ac:dyDescent="0.2">
      <c r="A4" s="40"/>
      <c r="B4" s="64"/>
      <c r="C4" s="341"/>
      <c r="D4" s="341"/>
      <c r="E4" s="342"/>
      <c r="F4" s="342"/>
      <c r="G4" s="342"/>
      <c r="H4" s="342"/>
      <c r="I4" s="342"/>
      <c r="J4" s="342"/>
    </row>
    <row r="5" spans="1:11" ht="12" customHeight="1" x14ac:dyDescent="0.2">
      <c r="A5" s="40"/>
      <c r="B5" s="64"/>
      <c r="C5" s="343"/>
      <c r="D5" s="343"/>
      <c r="E5" s="120"/>
      <c r="F5" s="13"/>
      <c r="G5" s="56"/>
      <c r="H5" s="14"/>
      <c r="I5" s="56"/>
      <c r="J5" s="15"/>
    </row>
    <row r="6" spans="1:11" ht="9.9499999999999993" customHeight="1" x14ac:dyDescent="0.2">
      <c r="A6" s="40"/>
      <c r="B6" s="64"/>
      <c r="C6" s="69"/>
      <c r="D6" s="70"/>
      <c r="E6" s="71"/>
      <c r="F6" s="71"/>
      <c r="G6" s="99"/>
      <c r="H6" s="121"/>
      <c r="I6" s="72"/>
      <c r="J6" s="100"/>
    </row>
    <row r="7" spans="1:11" ht="24.95" customHeight="1" x14ac:dyDescent="0.2">
      <c r="A7" s="122"/>
      <c r="B7" s="333" t="s">
        <v>1865</v>
      </c>
      <c r="C7" s="333"/>
      <c r="D7" s="333"/>
      <c r="E7" s="333"/>
      <c r="F7" s="333"/>
      <c r="G7" s="333"/>
      <c r="H7" s="333"/>
      <c r="I7" s="333"/>
      <c r="J7" s="333"/>
      <c r="K7" s="122"/>
    </row>
    <row r="8" spans="1:11" ht="9.9499999999999993" customHeight="1" x14ac:dyDescent="0.2">
      <c r="A8" s="233"/>
      <c r="B8" s="233"/>
      <c r="C8" s="233"/>
      <c r="D8" s="233"/>
      <c r="E8" s="233"/>
      <c r="F8" s="233"/>
      <c r="G8" s="233"/>
      <c r="H8" s="233"/>
      <c r="I8" s="101"/>
      <c r="J8" s="102"/>
      <c r="K8" s="233"/>
    </row>
    <row r="10" spans="1:11" ht="15" customHeight="1" x14ac:dyDescent="0.2">
      <c r="B10" s="274" t="s">
        <v>1597</v>
      </c>
      <c r="C10" s="356" t="s">
        <v>464</v>
      </c>
      <c r="D10" s="357"/>
      <c r="E10" s="357"/>
      <c r="F10" s="358"/>
      <c r="G10" s="353" t="s">
        <v>1797</v>
      </c>
      <c r="H10" s="354"/>
      <c r="I10" s="353" t="s">
        <v>1798</v>
      </c>
      <c r="J10" s="354"/>
    </row>
    <row r="11" spans="1:11" ht="20.100000000000001" customHeight="1" x14ac:dyDescent="0.2">
      <c r="B11" s="277"/>
      <c r="C11" s="355" t="s">
        <v>1799</v>
      </c>
      <c r="D11" s="355"/>
      <c r="E11" s="355"/>
      <c r="F11" s="355"/>
      <c r="G11" s="281"/>
      <c r="H11" s="282"/>
      <c r="I11" s="283"/>
      <c r="J11" s="284"/>
    </row>
    <row r="12" spans="1:11" ht="14.25" x14ac:dyDescent="0.2">
      <c r="B12" s="285" t="s">
        <v>1800</v>
      </c>
      <c r="C12" s="346" t="s">
        <v>1801</v>
      </c>
      <c r="D12" s="346"/>
      <c r="E12" s="346"/>
      <c r="F12" s="346"/>
      <c r="G12" s="347"/>
      <c r="H12" s="347"/>
      <c r="I12" s="347"/>
      <c r="J12" s="347"/>
    </row>
    <row r="13" spans="1:11" ht="14.25" x14ac:dyDescent="0.2">
      <c r="B13" s="285" t="s">
        <v>1802</v>
      </c>
      <c r="C13" s="346" t="s">
        <v>1803</v>
      </c>
      <c r="D13" s="346"/>
      <c r="E13" s="346"/>
      <c r="F13" s="346"/>
      <c r="G13" s="347"/>
      <c r="H13" s="347"/>
      <c r="I13" s="347"/>
      <c r="J13" s="347"/>
    </row>
    <row r="14" spans="1:11" ht="20.100000000000001" customHeight="1" x14ac:dyDescent="0.2">
      <c r="B14" s="285" t="s">
        <v>1804</v>
      </c>
      <c r="C14" s="346" t="s">
        <v>1805</v>
      </c>
      <c r="D14" s="346"/>
      <c r="E14" s="346"/>
      <c r="F14" s="346"/>
      <c r="G14" s="347"/>
      <c r="H14" s="347"/>
      <c r="I14" s="347"/>
      <c r="J14" s="347"/>
    </row>
    <row r="15" spans="1:11" ht="14.25" x14ac:dyDescent="0.2">
      <c r="B15" s="285" t="s">
        <v>1806</v>
      </c>
      <c r="C15" s="346" t="s">
        <v>1807</v>
      </c>
      <c r="D15" s="346"/>
      <c r="E15" s="346"/>
      <c r="F15" s="346"/>
      <c r="G15" s="347"/>
      <c r="H15" s="347"/>
      <c r="I15" s="347"/>
      <c r="J15" s="347"/>
    </row>
    <row r="16" spans="1:11" ht="20.100000000000001" customHeight="1" x14ac:dyDescent="0.2">
      <c r="B16" s="285" t="s">
        <v>1808</v>
      </c>
      <c r="C16" s="346" t="s">
        <v>1809</v>
      </c>
      <c r="D16" s="346"/>
      <c r="E16" s="346"/>
      <c r="F16" s="346"/>
      <c r="G16" s="347"/>
      <c r="H16" s="347"/>
      <c r="I16" s="347"/>
      <c r="J16" s="347"/>
    </row>
    <row r="17" spans="2:10" ht="14.25" x14ac:dyDescent="0.2">
      <c r="B17" s="285" t="s">
        <v>1810</v>
      </c>
      <c r="C17" s="346" t="s">
        <v>1811</v>
      </c>
      <c r="D17" s="346"/>
      <c r="E17" s="346"/>
      <c r="F17" s="346"/>
      <c r="G17" s="347"/>
      <c r="H17" s="347"/>
      <c r="I17" s="347"/>
      <c r="J17" s="347"/>
    </row>
    <row r="18" spans="2:10" ht="20.100000000000001" customHeight="1" x14ac:dyDescent="0.2">
      <c r="B18" s="285" t="s">
        <v>1812</v>
      </c>
      <c r="C18" s="346" t="s">
        <v>1813</v>
      </c>
      <c r="D18" s="346"/>
      <c r="E18" s="346"/>
      <c r="F18" s="346"/>
      <c r="G18" s="347"/>
      <c r="H18" s="347"/>
      <c r="I18" s="347"/>
      <c r="J18" s="347"/>
    </row>
    <row r="19" spans="2:10" ht="14.25" x14ac:dyDescent="0.2">
      <c r="B19" s="285" t="s">
        <v>1814</v>
      </c>
      <c r="C19" s="346" t="s">
        <v>1815</v>
      </c>
      <c r="D19" s="346"/>
      <c r="E19" s="346"/>
      <c r="F19" s="346"/>
      <c r="G19" s="347"/>
      <c r="H19" s="347"/>
      <c r="I19" s="347"/>
      <c r="J19" s="347"/>
    </row>
    <row r="20" spans="2:10" ht="20.100000000000001" customHeight="1" x14ac:dyDescent="0.2">
      <c r="B20" s="285" t="s">
        <v>1816</v>
      </c>
      <c r="C20" s="346" t="s">
        <v>1817</v>
      </c>
      <c r="D20" s="346"/>
      <c r="E20" s="346"/>
      <c r="F20" s="346"/>
      <c r="G20" s="347"/>
      <c r="H20" s="347"/>
      <c r="I20" s="347"/>
      <c r="J20" s="347"/>
    </row>
    <row r="21" spans="2:10" ht="15" customHeight="1" x14ac:dyDescent="0.2">
      <c r="B21" s="315"/>
      <c r="C21" s="348" t="s">
        <v>1818</v>
      </c>
      <c r="D21" s="348"/>
      <c r="E21" s="348"/>
      <c r="F21" s="348"/>
      <c r="G21" s="298"/>
      <c r="H21" s="316"/>
      <c r="I21" s="316"/>
      <c r="J21" s="317"/>
    </row>
    <row r="22" spans="2:10" x14ac:dyDescent="0.2">
      <c r="B22" s="323"/>
      <c r="C22" s="323"/>
      <c r="D22" s="323"/>
      <c r="E22" s="323"/>
      <c r="F22" s="323"/>
      <c r="G22" s="298"/>
      <c r="H22" s="324"/>
      <c r="I22" s="324"/>
      <c r="J22" s="325"/>
    </row>
    <row r="23" spans="2:10" ht="14.25" x14ac:dyDescent="0.2">
      <c r="B23" s="277"/>
      <c r="C23" s="355" t="s">
        <v>1819</v>
      </c>
      <c r="D23" s="355"/>
      <c r="E23" s="355"/>
      <c r="F23" s="355"/>
      <c r="G23" s="347"/>
      <c r="H23" s="347"/>
      <c r="I23" s="347"/>
      <c r="J23" s="347"/>
    </row>
    <row r="24" spans="2:10" ht="14.25" x14ac:dyDescent="0.2">
      <c r="B24" s="285" t="s">
        <v>1820</v>
      </c>
      <c r="C24" s="346" t="s">
        <v>1821</v>
      </c>
      <c r="D24" s="346"/>
      <c r="E24" s="346"/>
      <c r="F24" s="346"/>
      <c r="G24" s="347"/>
      <c r="H24" s="347"/>
      <c r="I24" s="347"/>
      <c r="J24" s="347"/>
    </row>
    <row r="25" spans="2:10" ht="14.25" x14ac:dyDescent="0.2">
      <c r="B25" s="285" t="s">
        <v>1822</v>
      </c>
      <c r="C25" s="346" t="s">
        <v>1823</v>
      </c>
      <c r="D25" s="346"/>
      <c r="E25" s="346"/>
      <c r="F25" s="346"/>
      <c r="G25" s="347"/>
      <c r="H25" s="347"/>
      <c r="I25" s="347"/>
      <c r="J25" s="347"/>
    </row>
    <row r="26" spans="2:10" ht="14.25" x14ac:dyDescent="0.2">
      <c r="B26" s="285" t="s">
        <v>1824</v>
      </c>
      <c r="C26" s="346" t="s">
        <v>1825</v>
      </c>
      <c r="D26" s="346"/>
      <c r="E26" s="346"/>
      <c r="F26" s="346"/>
      <c r="G26" s="347"/>
      <c r="H26" s="347"/>
      <c r="I26" s="347"/>
      <c r="J26" s="347"/>
    </row>
    <row r="27" spans="2:10" ht="14.25" x14ac:dyDescent="0.2">
      <c r="B27" s="285" t="s">
        <v>1826</v>
      </c>
      <c r="C27" s="346" t="s">
        <v>1827</v>
      </c>
      <c r="D27" s="346"/>
      <c r="E27" s="346"/>
      <c r="F27" s="346"/>
      <c r="G27" s="347"/>
      <c r="H27" s="347"/>
      <c r="I27" s="347"/>
      <c r="J27" s="347"/>
    </row>
    <row r="28" spans="2:10" ht="14.25" x14ac:dyDescent="0.2">
      <c r="B28" s="285" t="s">
        <v>1828</v>
      </c>
      <c r="C28" s="346" t="s">
        <v>1829</v>
      </c>
      <c r="D28" s="346"/>
      <c r="E28" s="346"/>
      <c r="F28" s="346"/>
      <c r="G28" s="347"/>
      <c r="H28" s="347"/>
      <c r="I28" s="347"/>
      <c r="J28" s="347"/>
    </row>
    <row r="29" spans="2:10" ht="14.25" x14ac:dyDescent="0.2">
      <c r="B29" s="285" t="s">
        <v>1830</v>
      </c>
      <c r="C29" s="346" t="s">
        <v>1831</v>
      </c>
      <c r="D29" s="346"/>
      <c r="E29" s="346"/>
      <c r="F29" s="346"/>
      <c r="G29" s="347"/>
      <c r="H29" s="347"/>
      <c r="I29" s="347"/>
      <c r="J29" s="347"/>
    </row>
    <row r="30" spans="2:10" ht="14.25" x14ac:dyDescent="0.2">
      <c r="B30" s="285" t="s">
        <v>1832</v>
      </c>
      <c r="C30" s="346" t="s">
        <v>1833</v>
      </c>
      <c r="D30" s="346"/>
      <c r="E30" s="346"/>
      <c r="F30" s="346"/>
      <c r="G30" s="347"/>
      <c r="H30" s="347"/>
      <c r="I30" s="347"/>
      <c r="J30" s="347"/>
    </row>
    <row r="31" spans="2:10" ht="14.25" x14ac:dyDescent="0.2">
      <c r="B31" s="285" t="s">
        <v>1834</v>
      </c>
      <c r="C31" s="346" t="s">
        <v>1835</v>
      </c>
      <c r="D31" s="346"/>
      <c r="E31" s="346"/>
      <c r="F31" s="346"/>
      <c r="G31" s="347"/>
      <c r="H31" s="347"/>
      <c r="I31" s="347"/>
      <c r="J31" s="347"/>
    </row>
    <row r="32" spans="2:10" ht="14.25" x14ac:dyDescent="0.2">
      <c r="B32" s="285" t="s">
        <v>1836</v>
      </c>
      <c r="C32" s="346" t="s">
        <v>1837</v>
      </c>
      <c r="D32" s="346"/>
      <c r="E32" s="346"/>
      <c r="F32" s="346"/>
      <c r="G32" s="290"/>
      <c r="H32" s="291"/>
      <c r="I32" s="290"/>
      <c r="J32" s="291"/>
    </row>
    <row r="33" spans="2:10" ht="14.25" x14ac:dyDescent="0.2">
      <c r="B33" s="285" t="s">
        <v>1838</v>
      </c>
      <c r="C33" s="346" t="s">
        <v>1839</v>
      </c>
      <c r="D33" s="346"/>
      <c r="E33" s="346"/>
      <c r="F33" s="346"/>
      <c r="G33" s="290"/>
      <c r="H33" s="291"/>
      <c r="I33" s="290"/>
      <c r="J33" s="291"/>
    </row>
    <row r="34" spans="2:10" x14ac:dyDescent="0.2">
      <c r="B34" s="315"/>
      <c r="C34" s="348" t="s">
        <v>1840</v>
      </c>
      <c r="D34" s="348"/>
      <c r="E34" s="348"/>
      <c r="F34" s="348"/>
      <c r="G34" s="298"/>
      <c r="H34" s="316"/>
      <c r="I34" s="316"/>
      <c r="J34" s="317"/>
    </row>
    <row r="35" spans="2:10" x14ac:dyDescent="0.2">
      <c r="B35" s="323"/>
      <c r="C35" s="323"/>
      <c r="D35" s="323"/>
      <c r="E35" s="323"/>
      <c r="F35" s="323"/>
      <c r="G35" s="298"/>
      <c r="H35" s="324"/>
      <c r="I35" s="324"/>
      <c r="J35" s="325"/>
    </row>
    <row r="36" spans="2:10" ht="14.25" x14ac:dyDescent="0.2">
      <c r="B36" s="277"/>
      <c r="C36" s="355" t="s">
        <v>1841</v>
      </c>
      <c r="D36" s="355"/>
      <c r="E36" s="355"/>
      <c r="F36" s="355"/>
      <c r="G36" s="281"/>
      <c r="H36" s="282"/>
      <c r="I36" s="283"/>
      <c r="J36" s="284"/>
    </row>
    <row r="37" spans="2:10" ht="14.25" x14ac:dyDescent="0.2">
      <c r="B37" s="285" t="s">
        <v>1842</v>
      </c>
      <c r="C37" s="346" t="s">
        <v>1843</v>
      </c>
      <c r="D37" s="346"/>
      <c r="E37" s="346"/>
      <c r="F37" s="346"/>
      <c r="G37" s="347"/>
      <c r="H37" s="347"/>
      <c r="I37" s="347"/>
      <c r="J37" s="347"/>
    </row>
    <row r="38" spans="2:10" ht="14.25" x14ac:dyDescent="0.2">
      <c r="B38" s="285" t="s">
        <v>1844</v>
      </c>
      <c r="C38" s="346" t="s">
        <v>1845</v>
      </c>
      <c r="D38" s="346"/>
      <c r="E38" s="346"/>
      <c r="F38" s="346"/>
      <c r="G38" s="347"/>
      <c r="H38" s="347"/>
      <c r="I38" s="347"/>
      <c r="J38" s="347"/>
    </row>
    <row r="39" spans="2:10" ht="14.25" x14ac:dyDescent="0.2">
      <c r="B39" s="285" t="s">
        <v>1846</v>
      </c>
      <c r="C39" s="346" t="s">
        <v>1847</v>
      </c>
      <c r="D39" s="346"/>
      <c r="E39" s="346"/>
      <c r="F39" s="346"/>
      <c r="G39" s="347"/>
      <c r="H39" s="347"/>
      <c r="I39" s="347"/>
      <c r="J39" s="347"/>
    </row>
    <row r="40" spans="2:10" ht="14.25" x14ac:dyDescent="0.2">
      <c r="B40" s="285" t="s">
        <v>1848</v>
      </c>
      <c r="C40" s="346" t="s">
        <v>1849</v>
      </c>
      <c r="D40" s="346"/>
      <c r="E40" s="346"/>
      <c r="F40" s="346"/>
      <c r="G40" s="347"/>
      <c r="H40" s="347"/>
      <c r="I40" s="347"/>
      <c r="J40" s="347"/>
    </row>
    <row r="41" spans="2:10" ht="14.25" x14ac:dyDescent="0.2">
      <c r="B41" s="285" t="s">
        <v>1850</v>
      </c>
      <c r="C41" s="346" t="s">
        <v>1851</v>
      </c>
      <c r="D41" s="346"/>
      <c r="E41" s="346"/>
      <c r="F41" s="346"/>
      <c r="G41" s="347"/>
      <c r="H41" s="347"/>
      <c r="I41" s="347"/>
      <c r="J41" s="347"/>
    </row>
    <row r="42" spans="2:10" x14ac:dyDescent="0.2">
      <c r="B42" s="315"/>
      <c r="C42" s="348" t="s">
        <v>1852</v>
      </c>
      <c r="D42" s="348"/>
      <c r="E42" s="348"/>
      <c r="F42" s="348"/>
      <c r="G42" s="298"/>
      <c r="H42" s="316"/>
      <c r="I42" s="316"/>
      <c r="J42" s="317"/>
    </row>
    <row r="43" spans="2:10" x14ac:dyDescent="0.2">
      <c r="B43" s="323"/>
      <c r="C43" s="323"/>
      <c r="D43" s="323"/>
      <c r="E43" s="323"/>
      <c r="F43" s="323"/>
      <c r="G43" s="298"/>
      <c r="H43" s="324"/>
      <c r="I43" s="324"/>
      <c r="J43" s="325"/>
    </row>
    <row r="44" spans="2:10" ht="14.25" x14ac:dyDescent="0.2">
      <c r="B44" s="277"/>
      <c r="C44" s="355" t="s">
        <v>1853</v>
      </c>
      <c r="D44" s="355"/>
      <c r="E44" s="355"/>
      <c r="F44" s="355"/>
      <c r="G44" s="281"/>
      <c r="H44" s="282"/>
      <c r="I44" s="283"/>
      <c r="J44" s="284"/>
    </row>
    <row r="45" spans="2:10" ht="14.25" x14ac:dyDescent="0.2">
      <c r="B45" s="285" t="s">
        <v>1854</v>
      </c>
      <c r="C45" s="346" t="s">
        <v>1855</v>
      </c>
      <c r="D45" s="346"/>
      <c r="E45" s="346"/>
      <c r="F45" s="346"/>
      <c r="G45" s="347"/>
      <c r="H45" s="347"/>
      <c r="I45" s="347"/>
      <c r="J45" s="347"/>
    </row>
    <row r="46" spans="2:10" ht="14.25" x14ac:dyDescent="0.2">
      <c r="B46" s="285" t="s">
        <v>1856</v>
      </c>
      <c r="C46" s="346" t="s">
        <v>1857</v>
      </c>
      <c r="D46" s="346"/>
      <c r="E46" s="346"/>
      <c r="F46" s="346"/>
      <c r="G46" s="347"/>
      <c r="H46" s="347"/>
      <c r="I46" s="347"/>
      <c r="J46" s="347"/>
    </row>
    <row r="47" spans="2:10" x14ac:dyDescent="0.2">
      <c r="B47" s="315"/>
      <c r="C47" s="348" t="s">
        <v>1858</v>
      </c>
      <c r="D47" s="348"/>
      <c r="E47" s="348"/>
      <c r="F47" s="348"/>
      <c r="G47" s="298"/>
      <c r="H47" s="316"/>
      <c r="I47" s="316"/>
      <c r="J47" s="317"/>
    </row>
    <row r="48" spans="2:10" ht="14.25" x14ac:dyDescent="0.2">
      <c r="B48" s="104"/>
      <c r="C48" s="349"/>
      <c r="D48" s="349"/>
      <c r="E48" s="349"/>
      <c r="F48" s="349"/>
      <c r="G48" s="349"/>
      <c r="H48" s="105"/>
      <c r="I48" s="106"/>
      <c r="J48" s="107"/>
    </row>
    <row r="49" spans="2:11" ht="15" customHeight="1" x14ac:dyDescent="0.2">
      <c r="B49" s="350" t="s">
        <v>1859</v>
      </c>
      <c r="C49" s="351"/>
      <c r="D49" s="351"/>
      <c r="E49" s="351"/>
      <c r="F49" s="352"/>
      <c r="G49" s="353"/>
      <c r="H49" s="354"/>
      <c r="I49" s="353"/>
      <c r="J49" s="354"/>
    </row>
    <row r="50" spans="2:11" x14ac:dyDescent="0.2">
      <c r="B50" s="265"/>
      <c r="C50" s="108"/>
      <c r="D50" s="109"/>
      <c r="E50" s="109"/>
      <c r="F50" s="109"/>
      <c r="G50" s="110"/>
      <c r="H50" s="111"/>
      <c r="I50" s="111"/>
      <c r="J50" s="112"/>
    </row>
    <row r="51" spans="2:11" x14ac:dyDescent="0.2">
      <c r="B51" s="113"/>
      <c r="C51" s="113"/>
      <c r="D51" s="113"/>
      <c r="E51" s="113"/>
      <c r="F51" s="113"/>
      <c r="G51" s="114"/>
      <c r="H51" s="113"/>
      <c r="I51" s="116"/>
      <c r="J51" s="115"/>
    </row>
    <row r="52" spans="2:11" ht="14.25" x14ac:dyDescent="0.2">
      <c r="B52" s="103"/>
      <c r="C52" s="345"/>
      <c r="D52" s="345"/>
      <c r="E52" s="345"/>
      <c r="F52" s="345"/>
      <c r="G52" s="345"/>
      <c r="H52" s="345"/>
      <c r="I52" s="345"/>
      <c r="J52" s="117"/>
    </row>
    <row r="53" spans="2:11" x14ac:dyDescent="0.2">
      <c r="B53" s="113"/>
      <c r="C53" s="113"/>
      <c r="D53" s="113"/>
      <c r="E53" s="113"/>
      <c r="F53" s="113"/>
      <c r="G53" s="114"/>
      <c r="H53" s="113"/>
      <c r="I53" s="116"/>
      <c r="J53" s="115"/>
    </row>
    <row r="54" spans="2:11" x14ac:dyDescent="0.2">
      <c r="B54" s="113"/>
      <c r="C54" s="113"/>
      <c r="D54" s="113"/>
      <c r="E54" s="113"/>
      <c r="F54" s="113"/>
      <c r="G54" s="114"/>
      <c r="H54" s="113"/>
      <c r="I54" s="116"/>
      <c r="J54" s="115"/>
    </row>
    <row r="55" spans="2:11" x14ac:dyDescent="0.2">
      <c r="B55" s="113"/>
      <c r="C55" s="113"/>
      <c r="D55" s="113"/>
      <c r="E55" s="113"/>
      <c r="F55" s="113"/>
      <c r="G55" s="114"/>
      <c r="H55" s="113"/>
      <c r="I55" s="116"/>
      <c r="J55" s="115"/>
    </row>
    <row r="56" spans="2:11" x14ac:dyDescent="0.2">
      <c r="B56" s="113"/>
      <c r="C56" s="113"/>
      <c r="D56" s="113"/>
      <c r="E56" s="113"/>
      <c r="F56" s="113"/>
      <c r="G56" s="114"/>
      <c r="H56" s="113"/>
      <c r="I56" s="116"/>
      <c r="J56" s="115"/>
    </row>
    <row r="57" spans="2:11" ht="30" customHeight="1" x14ac:dyDescent="0.2">
      <c r="B57" s="344"/>
      <c r="C57" s="344"/>
      <c r="D57" s="344"/>
      <c r="E57" s="344"/>
      <c r="F57" s="344"/>
      <c r="G57" s="344"/>
      <c r="H57" s="344"/>
      <c r="I57" s="344"/>
      <c r="J57" s="344"/>
      <c r="K57" s="146"/>
    </row>
    <row r="58" spans="2:11" x14ac:dyDescent="0.2">
      <c r="B58" s="113"/>
      <c r="C58" s="113"/>
      <c r="D58" s="113"/>
      <c r="E58" s="113"/>
      <c r="F58" s="113"/>
      <c r="G58" s="114"/>
      <c r="H58" s="113"/>
      <c r="I58" s="116"/>
      <c r="J58" s="115"/>
    </row>
    <row r="59" spans="2:11" ht="30" customHeight="1" x14ac:dyDescent="0.2">
      <c r="B59" s="344"/>
      <c r="C59" s="344"/>
      <c r="D59" s="344"/>
      <c r="E59" s="344"/>
      <c r="F59" s="344"/>
      <c r="G59" s="344"/>
      <c r="H59" s="344"/>
      <c r="I59" s="344"/>
      <c r="J59" s="344"/>
      <c r="K59" s="146"/>
    </row>
    <row r="60" spans="2:11" x14ac:dyDescent="0.2">
      <c r="B60" s="113"/>
      <c r="C60" s="113"/>
      <c r="D60" s="113"/>
      <c r="E60" s="113"/>
      <c r="F60" s="113"/>
      <c r="G60" s="114"/>
      <c r="H60" s="113"/>
      <c r="I60" s="116"/>
      <c r="J60" s="115"/>
    </row>
    <row r="61" spans="2:11" ht="30" customHeight="1" x14ac:dyDescent="0.2">
      <c r="B61" s="344"/>
      <c r="C61" s="344"/>
      <c r="D61" s="344"/>
      <c r="E61" s="344"/>
      <c r="F61" s="344"/>
      <c r="G61" s="344"/>
      <c r="H61" s="344"/>
      <c r="I61" s="344"/>
      <c r="J61" s="344"/>
      <c r="K61" s="146"/>
    </row>
    <row r="62" spans="2:11" x14ac:dyDescent="0.2">
      <c r="B62" s="113"/>
      <c r="C62" s="113"/>
      <c r="D62" s="113"/>
      <c r="E62" s="113"/>
      <c r="F62" s="113"/>
      <c r="G62" s="114"/>
      <c r="H62" s="113"/>
      <c r="I62" s="116"/>
      <c r="J62" s="115"/>
    </row>
    <row r="63" spans="2:11" ht="30" customHeight="1" x14ac:dyDescent="0.2">
      <c r="B63" s="344"/>
      <c r="C63" s="344"/>
      <c r="D63" s="344"/>
      <c r="E63" s="344"/>
      <c r="F63" s="344"/>
      <c r="G63" s="344"/>
      <c r="H63" s="344"/>
      <c r="I63" s="344"/>
      <c r="J63" s="344"/>
      <c r="K63" s="146"/>
    </row>
    <row r="64" spans="2:11" x14ac:dyDescent="0.2">
      <c r="B64" s="113"/>
      <c r="C64" s="113"/>
      <c r="D64" s="113"/>
      <c r="E64" s="113"/>
      <c r="F64" s="113"/>
      <c r="G64" s="114"/>
      <c r="H64" s="113"/>
      <c r="I64" s="116"/>
      <c r="J64" s="115"/>
    </row>
    <row r="65" spans="2:11" ht="30" customHeight="1" x14ac:dyDescent="0.2">
      <c r="B65" s="344"/>
      <c r="C65" s="344"/>
      <c r="D65" s="344"/>
      <c r="E65" s="344"/>
      <c r="F65" s="344"/>
      <c r="G65" s="344"/>
      <c r="H65" s="344"/>
      <c r="I65" s="344"/>
      <c r="J65" s="344"/>
      <c r="K65" s="146"/>
    </row>
    <row r="66" spans="2:11" x14ac:dyDescent="0.2">
      <c r="B66" s="113"/>
      <c r="C66" s="113"/>
      <c r="D66" s="113"/>
      <c r="E66" s="113"/>
      <c r="F66" s="113"/>
      <c r="G66" s="114"/>
      <c r="H66" s="113"/>
      <c r="I66" s="116"/>
      <c r="J66" s="115"/>
    </row>
    <row r="67" spans="2:11" ht="45" customHeight="1" x14ac:dyDescent="0.2">
      <c r="B67" s="344"/>
      <c r="C67" s="344"/>
      <c r="D67" s="344"/>
      <c r="E67" s="344"/>
      <c r="F67" s="344"/>
      <c r="G67" s="344"/>
      <c r="H67" s="344"/>
      <c r="I67" s="344"/>
      <c r="J67" s="344"/>
      <c r="K67" s="146"/>
    </row>
  </sheetData>
  <mergeCells count="104">
    <mergeCell ref="C10:F10"/>
    <mergeCell ref="G10:H10"/>
    <mergeCell ref="I10:J10"/>
    <mergeCell ref="C11:F11"/>
    <mergeCell ref="C12:F12"/>
    <mergeCell ref="G12:H12"/>
    <mergeCell ref="I12:J12"/>
    <mergeCell ref="C2:D2"/>
    <mergeCell ref="E2:J2"/>
    <mergeCell ref="C3:D4"/>
    <mergeCell ref="E3:J4"/>
    <mergeCell ref="C5:D5"/>
    <mergeCell ref="B7:J7"/>
    <mergeCell ref="C15:F15"/>
    <mergeCell ref="G15:H15"/>
    <mergeCell ref="I15:J15"/>
    <mergeCell ref="C16:F16"/>
    <mergeCell ref="G16:H16"/>
    <mergeCell ref="I16:J16"/>
    <mergeCell ref="C13:F13"/>
    <mergeCell ref="G13:H13"/>
    <mergeCell ref="I13:J13"/>
    <mergeCell ref="C14:F14"/>
    <mergeCell ref="G14:H14"/>
    <mergeCell ref="I14:J14"/>
    <mergeCell ref="C19:F19"/>
    <mergeCell ref="G19:H19"/>
    <mergeCell ref="I19:J19"/>
    <mergeCell ref="C20:F20"/>
    <mergeCell ref="G20:H20"/>
    <mergeCell ref="I20:J20"/>
    <mergeCell ref="C17:F17"/>
    <mergeCell ref="G17:H17"/>
    <mergeCell ref="I17:J17"/>
    <mergeCell ref="C18:F18"/>
    <mergeCell ref="G18:H18"/>
    <mergeCell ref="I18:J18"/>
    <mergeCell ref="C25:F25"/>
    <mergeCell ref="G25:H25"/>
    <mergeCell ref="I25:J25"/>
    <mergeCell ref="C26:F26"/>
    <mergeCell ref="G26:H26"/>
    <mergeCell ref="I26:J26"/>
    <mergeCell ref="C21:F21"/>
    <mergeCell ref="C23:F23"/>
    <mergeCell ref="G23:H23"/>
    <mergeCell ref="I23:J23"/>
    <mergeCell ref="C24:F24"/>
    <mergeCell ref="G24:H24"/>
    <mergeCell ref="I24:J24"/>
    <mergeCell ref="C29:F29"/>
    <mergeCell ref="G29:H29"/>
    <mergeCell ref="I29:J29"/>
    <mergeCell ref="C30:F30"/>
    <mergeCell ref="G30:H30"/>
    <mergeCell ref="I30:J30"/>
    <mergeCell ref="C27:F27"/>
    <mergeCell ref="G27:H27"/>
    <mergeCell ref="I27:J27"/>
    <mergeCell ref="C28:F28"/>
    <mergeCell ref="G28:H28"/>
    <mergeCell ref="I28:J28"/>
    <mergeCell ref="C36:F36"/>
    <mergeCell ref="C37:F37"/>
    <mergeCell ref="G37:H37"/>
    <mergeCell ref="I37:J37"/>
    <mergeCell ref="C38:F38"/>
    <mergeCell ref="G38:H38"/>
    <mergeCell ref="I38:J38"/>
    <mergeCell ref="C31:F31"/>
    <mergeCell ref="G31:H31"/>
    <mergeCell ref="I31:J31"/>
    <mergeCell ref="C32:F32"/>
    <mergeCell ref="C33:F33"/>
    <mergeCell ref="C34:F34"/>
    <mergeCell ref="C41:F41"/>
    <mergeCell ref="G41:H41"/>
    <mergeCell ref="I41:J41"/>
    <mergeCell ref="C42:F42"/>
    <mergeCell ref="C44:F44"/>
    <mergeCell ref="C45:F45"/>
    <mergeCell ref="G45:H45"/>
    <mergeCell ref="I45:J45"/>
    <mergeCell ref="C39:F39"/>
    <mergeCell ref="G39:H39"/>
    <mergeCell ref="I39:J39"/>
    <mergeCell ref="C40:F40"/>
    <mergeCell ref="G40:H40"/>
    <mergeCell ref="I40:J40"/>
    <mergeCell ref="B67:J67"/>
    <mergeCell ref="C52:I52"/>
    <mergeCell ref="B57:J57"/>
    <mergeCell ref="B59:J59"/>
    <mergeCell ref="B61:J61"/>
    <mergeCell ref="B63:J63"/>
    <mergeCell ref="B65:J65"/>
    <mergeCell ref="C46:F46"/>
    <mergeCell ref="G46:H46"/>
    <mergeCell ref="I46:J46"/>
    <mergeCell ref="C47:F47"/>
    <mergeCell ref="C48:G48"/>
    <mergeCell ref="B49:F49"/>
    <mergeCell ref="G49:H49"/>
    <mergeCell ref="I49:J49"/>
  </mergeCells>
  <pageMargins left="0.511811024" right="0.511811024" top="0.78740157499999996" bottom="0.78740157499999996" header="0.31496062000000002" footer="0.31496062000000002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view="pageBreakPreview" zoomScale="62" zoomScaleNormal="71" zoomScaleSheetLayoutView="62" workbookViewId="0">
      <selection activeCell="L65" sqref="L65"/>
    </sheetView>
  </sheetViews>
  <sheetFormatPr defaultRowHeight="14.25" x14ac:dyDescent="0.2"/>
  <cols>
    <col min="2" max="2" width="42.375" customWidth="1"/>
    <col min="3" max="3" width="28.125" customWidth="1"/>
    <col min="4" max="10" width="15.625" customWidth="1"/>
    <col min="11" max="11" width="15.625" style="6" customWidth="1"/>
    <col min="12" max="12" width="16.625" style="6" customWidth="1"/>
    <col min="13" max="13" width="16.875" customWidth="1"/>
    <col min="14" max="14" width="17" style="229" customWidth="1"/>
    <col min="15" max="16" width="20.125" style="229" customWidth="1"/>
    <col min="17" max="17" width="25.375" customWidth="1"/>
  </cols>
  <sheetData>
    <row r="1" spans="1:17" ht="14.25" customHeight="1" x14ac:dyDescent="0.2">
      <c r="A1" s="62"/>
      <c r="B1" s="62"/>
      <c r="C1" s="62"/>
      <c r="D1" s="62"/>
      <c r="E1" s="62"/>
      <c r="F1" s="63"/>
      <c r="G1" s="62"/>
      <c r="H1" s="62"/>
      <c r="I1" s="62"/>
      <c r="J1" s="62"/>
      <c r="K1" s="62"/>
      <c r="L1" s="62"/>
      <c r="M1" s="40"/>
      <c r="N1" s="62"/>
      <c r="O1" s="62"/>
      <c r="P1" s="62"/>
    </row>
    <row r="2" spans="1:17" ht="38.25" customHeight="1" x14ac:dyDescent="0.2">
      <c r="A2" s="64"/>
      <c r="B2" s="65"/>
      <c r="C2" s="231" t="s">
        <v>1773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64"/>
      <c r="O2" s="65"/>
      <c r="P2" s="65"/>
    </row>
    <row r="3" spans="1:17" ht="61.5" customHeight="1" x14ac:dyDescent="0.2">
      <c r="A3" s="64"/>
      <c r="B3" s="66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64"/>
      <c r="O3" s="66"/>
      <c r="P3" s="66"/>
    </row>
    <row r="4" spans="1:17" ht="10.5" customHeight="1" x14ac:dyDescent="0.2">
      <c r="A4" s="64"/>
      <c r="B4" s="66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64"/>
      <c r="O4" s="66"/>
      <c r="P4" s="66"/>
    </row>
    <row r="5" spans="1:17" ht="26.25" customHeight="1" x14ac:dyDescent="0.2">
      <c r="A5" s="64"/>
      <c r="B5" s="67"/>
      <c r="C5" s="154" t="s">
        <v>1861</v>
      </c>
      <c r="D5" s="264"/>
      <c r="E5" s="58" t="s">
        <v>422</v>
      </c>
      <c r="F5" s="59">
        <v>43831</v>
      </c>
      <c r="G5" s="58" t="s">
        <v>423</v>
      </c>
      <c r="H5" s="68">
        <v>0</v>
      </c>
      <c r="I5" s="68"/>
      <c r="J5" s="68"/>
      <c r="K5" s="68"/>
      <c r="L5" s="68"/>
      <c r="M5" s="230"/>
      <c r="N5" s="64"/>
      <c r="O5" s="67"/>
      <c r="P5" s="67"/>
    </row>
    <row r="6" spans="1:17" ht="14.25" customHeight="1" x14ac:dyDescent="0.2">
      <c r="A6" s="64"/>
      <c r="B6" s="69"/>
      <c r="C6" s="70"/>
      <c r="D6" s="70"/>
      <c r="E6" s="71"/>
      <c r="F6" s="72"/>
      <c r="G6" s="40"/>
      <c r="H6" s="40"/>
      <c r="I6" s="40"/>
      <c r="J6" s="40"/>
      <c r="K6" s="40"/>
      <c r="L6" s="40"/>
      <c r="M6" s="40"/>
      <c r="N6" s="64"/>
      <c r="O6" s="69"/>
      <c r="P6" s="69"/>
    </row>
    <row r="7" spans="1:17" ht="31.5" x14ac:dyDescent="0.2">
      <c r="A7" s="365" t="s">
        <v>1860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</row>
    <row r="8" spans="1:17" ht="21" x14ac:dyDescent="0.2">
      <c r="A8" s="233"/>
      <c r="B8" s="233"/>
      <c r="C8" s="233"/>
      <c r="D8" s="233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</row>
    <row r="9" spans="1:17" ht="22.5" customHeight="1" thickBot="1" x14ac:dyDescent="0.25">
      <c r="A9" s="73" t="s">
        <v>447</v>
      </c>
      <c r="B9" s="73" t="s">
        <v>448</v>
      </c>
      <c r="C9" s="74" t="s">
        <v>449</v>
      </c>
      <c r="D9" s="74" t="s">
        <v>450</v>
      </c>
      <c r="E9" s="74" t="s">
        <v>451</v>
      </c>
      <c r="F9" s="74" t="s">
        <v>452</v>
      </c>
      <c r="G9" s="74" t="s">
        <v>453</v>
      </c>
      <c r="H9" s="74" t="s">
        <v>454</v>
      </c>
      <c r="I9" s="74" t="s">
        <v>455</v>
      </c>
      <c r="J9" s="74" t="s">
        <v>456</v>
      </c>
      <c r="K9" s="75" t="s">
        <v>457</v>
      </c>
      <c r="L9" s="75" t="s">
        <v>461</v>
      </c>
      <c r="M9" s="75" t="s">
        <v>462</v>
      </c>
      <c r="N9" s="75" t="s">
        <v>1725</v>
      </c>
      <c r="O9" s="75" t="s">
        <v>1726</v>
      </c>
      <c r="P9" s="75" t="s">
        <v>1727</v>
      </c>
    </row>
    <row r="10" spans="1:17" ht="15" thickBot="1" x14ac:dyDescent="0.25">
      <c r="A10" s="359" t="str">
        <f>ORÇAMENTO!E646</f>
        <v>1.0</v>
      </c>
      <c r="B10" s="359" t="str">
        <f>ORÇAMENTO!H646</f>
        <v>SERVIÇOS PRELIMINARES</v>
      </c>
      <c r="C10" s="76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</row>
    <row r="11" spans="1:17" ht="15" thickBot="1" x14ac:dyDescent="0.25">
      <c r="A11" s="360"/>
      <c r="B11" s="360"/>
      <c r="C11" s="78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</row>
    <row r="12" spans="1:17" s="6" customFormat="1" ht="15" thickBot="1" x14ac:dyDescent="0.25">
      <c r="A12" s="85" t="str">
        <f>ORÇAMENTO!E10</f>
        <v>1.1.0</v>
      </c>
      <c r="B12" s="85" t="str">
        <f>ORÇAMENTO!H10</f>
        <v>LIMPEZA DO TERRENO</v>
      </c>
      <c r="C12" s="76"/>
      <c r="D12" s="83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147"/>
    </row>
    <row r="13" spans="1:17" s="6" customFormat="1" ht="15" thickBot="1" x14ac:dyDescent="0.25">
      <c r="A13" s="234"/>
      <c r="B13" s="234"/>
      <c r="C13" s="78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</row>
    <row r="14" spans="1:17" s="6" customFormat="1" ht="15" thickBot="1" x14ac:dyDescent="0.25">
      <c r="A14" s="234" t="str">
        <f>ORÇAMENTO!E12</f>
        <v>1.1.2</v>
      </c>
      <c r="B14" s="234" t="str">
        <f>ORÇAMENTO!H13</f>
        <v>ADMINISTRAÇÃO DA OBRA E CANTEIRO</v>
      </c>
      <c r="C14" s="76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147"/>
    </row>
    <row r="15" spans="1:17" s="6" customFormat="1" ht="15" thickBot="1" x14ac:dyDescent="0.25">
      <c r="A15" s="234"/>
      <c r="B15" s="234"/>
      <c r="C15" s="78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1:17" s="6" customFormat="1" ht="15" thickBot="1" x14ac:dyDescent="0.25">
      <c r="A16" s="234" t="str">
        <f>ORÇAMENTO!E15</f>
        <v>1.2.2</v>
      </c>
      <c r="B16" s="234" t="str">
        <f>ORÇAMENTO!H16</f>
        <v>CANTEIRO DE OBRAS</v>
      </c>
      <c r="C16" s="76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147"/>
    </row>
    <row r="17" spans="1:17" s="6" customFormat="1" ht="15" thickBot="1" x14ac:dyDescent="0.25">
      <c r="A17" s="235"/>
      <c r="B17" s="235"/>
      <c r="C17" s="78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</row>
    <row r="18" spans="1:17" ht="15" thickBot="1" x14ac:dyDescent="0.25">
      <c r="A18" s="366" t="str">
        <f>ORÇAMENTO!E648</f>
        <v>2.0</v>
      </c>
      <c r="B18" s="366" t="str">
        <f>ORÇAMENTO!H648</f>
        <v>ELABORAÇÃO DE DATA BOOK</v>
      </c>
      <c r="C18" s="76"/>
      <c r="D18" s="153"/>
      <c r="E18" s="81"/>
      <c r="F18" s="81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147"/>
    </row>
    <row r="19" spans="1:17" ht="15" thickBot="1" x14ac:dyDescent="0.25">
      <c r="A19" s="360"/>
      <c r="B19" s="360"/>
      <c r="C19" s="78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</row>
    <row r="20" spans="1:17" ht="15" thickBot="1" x14ac:dyDescent="0.25">
      <c r="A20" s="359" t="str">
        <f>ORÇAMENTO!E650</f>
        <v>3.0</v>
      </c>
      <c r="B20" s="359" t="str">
        <f>ORÇAMENTO!H650</f>
        <v>SERVIÇOS INICIAIS</v>
      </c>
      <c r="C20" s="76"/>
      <c r="E20" s="83"/>
      <c r="F20" s="149"/>
      <c r="G20" s="150"/>
      <c r="H20" s="150"/>
      <c r="I20" s="150"/>
      <c r="J20" s="150"/>
      <c r="K20" s="150"/>
      <c r="L20" s="150"/>
      <c r="M20" s="150"/>
      <c r="N20" s="150"/>
      <c r="O20" s="150"/>
      <c r="P20" s="150"/>
      <c r="Q20" s="147"/>
    </row>
    <row r="21" spans="1:17" ht="15" thickBot="1" x14ac:dyDescent="0.25">
      <c r="A21" s="360"/>
      <c r="B21" s="360"/>
      <c r="C21" s="78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</row>
    <row r="22" spans="1:17" ht="15" thickBot="1" x14ac:dyDescent="0.25">
      <c r="A22" s="359" t="str">
        <f>ORÇAMENTO!E652</f>
        <v>4.0</v>
      </c>
      <c r="B22" s="359" t="str">
        <f>ORÇAMENTO!H652</f>
        <v>MOVIMENTO DE TERRA</v>
      </c>
      <c r="C22" s="76"/>
      <c r="D22" s="83"/>
      <c r="E22" s="83"/>
      <c r="F22" s="83"/>
      <c r="G22" s="83"/>
      <c r="H22" s="83"/>
      <c r="I22" s="83"/>
      <c r="J22" s="83"/>
      <c r="K22" s="83"/>
      <c r="L22" s="84"/>
      <c r="M22" s="84"/>
      <c r="N22" s="84"/>
      <c r="O22" s="84"/>
      <c r="P22" s="84"/>
      <c r="Q22" s="147"/>
    </row>
    <row r="23" spans="1:17" ht="15" thickBot="1" x14ac:dyDescent="0.25">
      <c r="A23" s="360"/>
      <c r="B23" s="360"/>
      <c r="C23" s="78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</row>
    <row r="24" spans="1:17" ht="15" thickBot="1" x14ac:dyDescent="0.25">
      <c r="A24" s="359" t="str">
        <f>ORÇAMENTO!E654</f>
        <v>5.0</v>
      </c>
      <c r="B24" s="359" t="str">
        <f>ORÇAMENTO!H654</f>
        <v>CISTERNA E POÇO DE ABSORÇÃO- ESCAVAÇÃO E REATERRO</v>
      </c>
      <c r="C24" s="76"/>
      <c r="D24" s="84"/>
      <c r="E24" s="83"/>
      <c r="F24" s="149"/>
      <c r="G24" s="150"/>
      <c r="H24" s="150"/>
      <c r="I24" s="150"/>
      <c r="J24" s="150"/>
      <c r="K24" s="150"/>
      <c r="L24" s="98"/>
      <c r="M24" s="98"/>
      <c r="N24" s="98"/>
      <c r="O24" s="98"/>
      <c r="P24" s="98"/>
      <c r="Q24" s="147"/>
    </row>
    <row r="25" spans="1:17" ht="15" thickBot="1" x14ac:dyDescent="0.25">
      <c r="A25" s="360"/>
      <c r="B25" s="360"/>
      <c r="C25" s="78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</row>
    <row r="26" spans="1:17" ht="15" thickBot="1" x14ac:dyDescent="0.25">
      <c r="A26" s="359" t="str">
        <f>ORÇAMENTO!E656</f>
        <v>6.0</v>
      </c>
      <c r="B26" s="359" t="str">
        <f>ORÇAMENTO!H656</f>
        <v>FUNDAÇÕES- ESTACAS,BLOCOS E BALDRAMES</v>
      </c>
      <c r="C26" s="76"/>
      <c r="D26" s="84"/>
      <c r="E26" s="84"/>
      <c r="F26" s="83"/>
      <c r="G26" s="83"/>
      <c r="H26" s="83"/>
      <c r="I26" s="83"/>
      <c r="J26" s="83"/>
      <c r="K26" s="83"/>
      <c r="L26" s="83"/>
      <c r="M26" s="98"/>
      <c r="N26" s="98"/>
      <c r="O26" s="98"/>
      <c r="P26" s="98"/>
      <c r="Q26" s="147"/>
    </row>
    <row r="27" spans="1:17" ht="15" thickBot="1" x14ac:dyDescent="0.25">
      <c r="A27" s="360"/>
      <c r="B27" s="360"/>
      <c r="C27" s="78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O27" s="79"/>
      <c r="P27" s="79"/>
    </row>
    <row r="28" spans="1:17" ht="15" thickBot="1" x14ac:dyDescent="0.25">
      <c r="A28" s="359" t="str">
        <f>ORÇAMENTO!E658</f>
        <v>7.0</v>
      </c>
      <c r="B28" s="359" t="str">
        <f>ORÇAMENTO!H658</f>
        <v>ESTRUTURA</v>
      </c>
      <c r="C28" s="76"/>
      <c r="D28" s="84"/>
      <c r="E28" s="84"/>
      <c r="F28" s="84"/>
      <c r="G28" s="152"/>
      <c r="H28" s="152"/>
      <c r="I28" s="152"/>
      <c r="J28" s="152"/>
      <c r="K28" s="98"/>
      <c r="L28" s="98"/>
      <c r="M28" s="98"/>
      <c r="N28" s="98"/>
      <c r="O28" s="98"/>
      <c r="P28" s="98"/>
      <c r="Q28" s="147"/>
    </row>
    <row r="29" spans="1:17" ht="15" thickBot="1" x14ac:dyDescent="0.25">
      <c r="A29" s="360"/>
      <c r="B29" s="360"/>
      <c r="C29" s="78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</row>
    <row r="30" spans="1:17" ht="15" thickBot="1" x14ac:dyDescent="0.25">
      <c r="A30" s="359" t="str">
        <f>ORÇAMENTO!E660</f>
        <v>8.0</v>
      </c>
      <c r="B30" s="359" t="str">
        <f>ORÇAMENTO!H660</f>
        <v>ALVENARIA E VEDAÇÕES</v>
      </c>
      <c r="C30" s="76"/>
      <c r="D30" s="84"/>
      <c r="E30" s="84"/>
      <c r="F30" s="84"/>
      <c r="G30" s="83"/>
      <c r="H30" s="149"/>
      <c r="I30" s="149"/>
      <c r="J30" s="149"/>
      <c r="K30" s="98"/>
      <c r="L30" s="98"/>
      <c r="M30" s="98"/>
      <c r="N30" s="98"/>
      <c r="O30" s="98"/>
      <c r="P30" s="98"/>
      <c r="Q30" s="147"/>
    </row>
    <row r="31" spans="1:17" ht="15" thickBot="1" x14ac:dyDescent="0.25">
      <c r="A31" s="360"/>
      <c r="B31" s="360"/>
      <c r="C31" s="78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</row>
    <row r="32" spans="1:17" ht="15" thickBot="1" x14ac:dyDescent="0.25">
      <c r="A32" s="359" t="str">
        <f>ORÇAMENTO!E662</f>
        <v>9.0</v>
      </c>
      <c r="B32" s="359" t="str">
        <f>ORÇAMENTO!H662</f>
        <v>ESQUADRIAS E FERRAGENS</v>
      </c>
      <c r="C32" s="76"/>
      <c r="D32" s="84"/>
      <c r="E32" s="149"/>
      <c r="F32" s="83"/>
      <c r="G32" s="83"/>
      <c r="H32" s="149"/>
      <c r="I32" s="149"/>
      <c r="J32" s="149"/>
      <c r="K32" s="149"/>
      <c r="L32" s="98"/>
      <c r="M32" s="98"/>
      <c r="N32" s="98"/>
      <c r="O32" s="98"/>
      <c r="P32" s="98"/>
      <c r="Q32" s="147"/>
    </row>
    <row r="33" spans="1:17" ht="15" thickBot="1" x14ac:dyDescent="0.25">
      <c r="A33" s="360"/>
      <c r="B33" s="360"/>
      <c r="C33" s="78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147"/>
    </row>
    <row r="34" spans="1:17" ht="15" thickBot="1" x14ac:dyDescent="0.25">
      <c r="A34" s="359" t="str">
        <f>ORÇAMENTO!E664</f>
        <v>10.0</v>
      </c>
      <c r="B34" s="359" t="str">
        <f>ORÇAMENTO!H664</f>
        <v>COBERTURA</v>
      </c>
      <c r="C34" s="76"/>
      <c r="D34" s="84"/>
      <c r="E34" s="84"/>
      <c r="F34" s="83"/>
      <c r="G34" s="83"/>
      <c r="H34" s="149"/>
      <c r="I34" s="150"/>
      <c r="J34" s="150"/>
      <c r="K34" s="150"/>
      <c r="L34" s="149"/>
      <c r="M34" s="149"/>
      <c r="N34" s="149"/>
      <c r="O34" s="149"/>
      <c r="P34" s="149"/>
      <c r="Q34" s="147"/>
    </row>
    <row r="35" spans="1:17" ht="15" thickBot="1" x14ac:dyDescent="0.25">
      <c r="A35" s="360"/>
      <c r="B35" s="360"/>
      <c r="C35" s="78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147"/>
    </row>
    <row r="36" spans="1:17" ht="15" thickBot="1" x14ac:dyDescent="0.25">
      <c r="A36" s="359" t="str">
        <f>ORÇAMENTO!E666</f>
        <v>11.0</v>
      </c>
      <c r="B36" s="359" t="str">
        <f>ORÇAMENTO!H666</f>
        <v>IMPERMEABILIZAÇÃO</v>
      </c>
      <c r="C36" s="76"/>
      <c r="D36" s="84"/>
      <c r="E36" s="84"/>
      <c r="F36" s="83"/>
      <c r="G36" s="83"/>
      <c r="H36" s="149"/>
      <c r="I36" s="150"/>
      <c r="J36" s="150"/>
      <c r="K36" s="150"/>
      <c r="L36" s="150"/>
      <c r="M36" s="150"/>
      <c r="N36" s="150"/>
      <c r="O36" s="150"/>
      <c r="P36" s="150"/>
      <c r="Q36" s="147"/>
    </row>
    <row r="37" spans="1:17" ht="15" thickBot="1" x14ac:dyDescent="0.25">
      <c r="A37" s="360"/>
      <c r="B37" s="360"/>
      <c r="C37" s="78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</row>
    <row r="38" spans="1:17" ht="15" thickBot="1" x14ac:dyDescent="0.25">
      <c r="A38" s="359" t="str">
        <f>ORÇAMENTO!E668</f>
        <v>12.0</v>
      </c>
      <c r="B38" s="359" t="str">
        <f>ORÇAMENTO!H668</f>
        <v>REVESTIMENTOS</v>
      </c>
      <c r="C38" s="76"/>
      <c r="D38" s="84"/>
      <c r="E38" s="84"/>
      <c r="F38" s="83"/>
      <c r="G38" s="149"/>
      <c r="H38" s="150"/>
      <c r="I38" s="150"/>
      <c r="J38" s="150"/>
      <c r="K38" s="150"/>
      <c r="L38" s="149"/>
      <c r="M38" s="149"/>
      <c r="N38" s="149"/>
      <c r="O38" s="149"/>
      <c r="P38" s="149"/>
      <c r="Q38" s="147"/>
    </row>
    <row r="39" spans="1:17" ht="15" thickBot="1" x14ac:dyDescent="0.25">
      <c r="A39" s="360"/>
      <c r="B39" s="360"/>
      <c r="C39" s="78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P39" s="79"/>
    </row>
    <row r="40" spans="1:17" ht="15" thickBot="1" x14ac:dyDescent="0.25">
      <c r="A40" s="359" t="str">
        <f>ORÇAMENTO!E670</f>
        <v>13.0</v>
      </c>
      <c r="B40" s="359" t="str">
        <f>ORÇAMENTO!H670</f>
        <v>PISOS</v>
      </c>
      <c r="C40" s="76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149"/>
      <c r="P40" s="149"/>
      <c r="Q40" s="147"/>
    </row>
    <row r="41" spans="1:17" ht="15" thickBot="1" x14ac:dyDescent="0.25">
      <c r="A41" s="360"/>
      <c r="B41" s="360"/>
      <c r="C41" s="78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</row>
    <row r="42" spans="1:17" ht="15" thickBot="1" x14ac:dyDescent="0.25">
      <c r="A42" s="359" t="str">
        <f>ORÇAMENTO!E672</f>
        <v>14.0</v>
      </c>
      <c r="B42" s="359" t="str">
        <f>ORÇAMENTO!H672</f>
        <v>INSTALAÇÕES HIDROSSANITÁRIAS</v>
      </c>
      <c r="C42" s="76"/>
      <c r="D42" s="84"/>
      <c r="E42" s="84"/>
      <c r="F42" s="83"/>
      <c r="G42" s="83"/>
      <c r="H42" s="83"/>
      <c r="I42" s="83"/>
      <c r="J42" s="83"/>
      <c r="K42" s="83"/>
      <c r="L42" s="83"/>
      <c r="M42" s="151"/>
      <c r="N42" s="151"/>
      <c r="O42" s="151"/>
      <c r="P42" s="151"/>
      <c r="Q42" s="147"/>
    </row>
    <row r="43" spans="1:17" ht="15" thickBot="1" x14ac:dyDescent="0.25">
      <c r="A43" s="360"/>
      <c r="B43" s="360"/>
      <c r="C43" s="78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80"/>
    </row>
    <row r="44" spans="1:17" s="229" customFormat="1" ht="15" thickBot="1" x14ac:dyDescent="0.25">
      <c r="A44" s="359" t="s">
        <v>1769</v>
      </c>
      <c r="B44" s="359" t="s">
        <v>715</v>
      </c>
      <c r="C44" s="76"/>
      <c r="D44" s="84"/>
      <c r="E44" s="84"/>
      <c r="F44" s="84"/>
      <c r="G44" s="83"/>
      <c r="H44" s="83"/>
      <c r="I44" s="83"/>
      <c r="J44" s="83"/>
      <c r="K44" s="83"/>
      <c r="L44" s="83"/>
      <c r="M44" s="151"/>
      <c r="N44" s="151"/>
      <c r="O44" s="151"/>
      <c r="P44" s="151"/>
      <c r="Q44" s="147"/>
    </row>
    <row r="45" spans="1:17" s="229" customFormat="1" ht="15" thickBot="1" x14ac:dyDescent="0.25">
      <c r="A45" s="360"/>
      <c r="B45" s="360"/>
      <c r="C45" s="78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</row>
    <row r="46" spans="1:17" ht="15" thickBot="1" x14ac:dyDescent="0.25">
      <c r="A46" s="359" t="str">
        <f>ORÇAMENTO!E674</f>
        <v>15.0</v>
      </c>
      <c r="B46" s="359" t="str">
        <f>ORÇAMENTO!H674</f>
        <v>APARELHOS E METAIS SANITARIOS</v>
      </c>
      <c r="C46" s="76"/>
      <c r="D46" s="84"/>
      <c r="E46" s="83"/>
      <c r="F46" s="83"/>
      <c r="G46" s="149"/>
      <c r="H46" s="150"/>
      <c r="I46" s="150"/>
      <c r="J46" s="150"/>
      <c r="K46" s="150"/>
      <c r="L46" s="150"/>
      <c r="M46" s="150"/>
      <c r="N46" s="150"/>
      <c r="O46" s="150"/>
      <c r="P46" s="151"/>
      <c r="Q46" s="147"/>
    </row>
    <row r="47" spans="1:17" ht="15" thickBot="1" x14ac:dyDescent="0.25">
      <c r="A47" s="360"/>
      <c r="B47" s="360"/>
      <c r="C47" s="78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80"/>
    </row>
    <row r="48" spans="1:17" s="229" customFormat="1" ht="15" thickBot="1" x14ac:dyDescent="0.25">
      <c r="A48" s="359" t="str">
        <f>ORÇAMENTO!E676</f>
        <v>16.0</v>
      </c>
      <c r="B48" s="359" t="str">
        <f>ORÇAMENTO!H676</f>
        <v>INSTALAÇÕES ELETRICAS</v>
      </c>
      <c r="C48" s="76"/>
      <c r="D48" s="84"/>
      <c r="E48" s="83"/>
      <c r="F48" s="83"/>
      <c r="G48" s="149"/>
      <c r="H48" s="150"/>
      <c r="I48" s="150"/>
      <c r="J48" s="150"/>
      <c r="K48" s="150"/>
      <c r="L48" s="150"/>
      <c r="M48" s="150"/>
      <c r="N48" s="150"/>
      <c r="O48" s="150"/>
      <c r="P48" s="151"/>
      <c r="Q48" s="147"/>
    </row>
    <row r="49" spans="1:17" s="229" customFormat="1" ht="15" thickBot="1" x14ac:dyDescent="0.25">
      <c r="A49" s="360"/>
      <c r="B49" s="360"/>
      <c r="C49" s="78"/>
      <c r="D49" s="79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80"/>
    </row>
    <row r="50" spans="1:17" ht="15" thickBot="1" x14ac:dyDescent="0.25">
      <c r="A50" s="359" t="s">
        <v>1770</v>
      </c>
      <c r="B50" s="359" t="str">
        <f>ORÇAMENTO!H528</f>
        <v>FORNECIMENTO DE GRUPO GERADOR DIESEL, COM CARENAGEM, POTENCIA STANDART ENTRE 140 E 150 KVA, VELOCIDADE DE 1800 RPM, FREQUENCIA DE 60 HZ</v>
      </c>
      <c r="C50" s="76"/>
      <c r="D50" s="84"/>
      <c r="E50" s="84"/>
      <c r="F50" s="84"/>
      <c r="G50" s="150"/>
      <c r="H50" s="150"/>
      <c r="I50" s="150"/>
      <c r="J50" s="150"/>
      <c r="K50" s="150"/>
      <c r="L50" s="150"/>
      <c r="M50" s="149"/>
      <c r="N50" s="149"/>
      <c r="O50" s="149"/>
      <c r="P50" s="149"/>
      <c r="Q50" s="147"/>
    </row>
    <row r="51" spans="1:17" ht="15" thickBot="1" x14ac:dyDescent="0.25">
      <c r="A51" s="360"/>
      <c r="B51" s="360"/>
      <c r="C51" s="78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</row>
    <row r="52" spans="1:17" ht="15" thickBot="1" x14ac:dyDescent="0.25">
      <c r="A52" s="359" t="str">
        <f>ORÇAMENTO!E678</f>
        <v>17.0</v>
      </c>
      <c r="B52" s="359" t="str">
        <f>ORÇAMENTO!H678</f>
        <v>CLIMATIZAÇÃO</v>
      </c>
      <c r="C52" s="76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149"/>
      <c r="O52" s="149"/>
      <c r="P52" s="149"/>
      <c r="Q52" s="147"/>
    </row>
    <row r="53" spans="1:17" ht="15" thickBot="1" x14ac:dyDescent="0.25">
      <c r="A53" s="360"/>
      <c r="B53" s="360"/>
      <c r="C53" s="78"/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</row>
    <row r="54" spans="1:17" ht="15" thickBot="1" x14ac:dyDescent="0.25">
      <c r="A54" s="359" t="str">
        <f>ORÇAMENTO!E680</f>
        <v>18.0</v>
      </c>
      <c r="B54" s="359" t="str">
        <f>ORÇAMENTO!H680</f>
        <v>PAISAGISMO</v>
      </c>
      <c r="C54" s="76"/>
      <c r="D54" s="84"/>
      <c r="E54" s="84"/>
      <c r="F54" s="84"/>
      <c r="G54" s="84"/>
      <c r="H54" s="84"/>
      <c r="I54" s="84"/>
      <c r="J54" s="148"/>
      <c r="K54" s="148"/>
      <c r="L54" s="148"/>
      <c r="M54" s="148"/>
      <c r="N54" s="148"/>
      <c r="O54" s="148"/>
      <c r="P54" s="148"/>
      <c r="Q54" s="147"/>
    </row>
    <row r="55" spans="1:17" ht="15" thickBot="1" x14ac:dyDescent="0.25">
      <c r="A55" s="360"/>
      <c r="B55" s="360"/>
      <c r="C55" s="78"/>
      <c r="D55" s="79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</row>
    <row r="56" spans="1:17" ht="15" thickBot="1" x14ac:dyDescent="0.25">
      <c r="A56" s="359" t="str">
        <f>ORÇAMENTO!E682</f>
        <v>19.0</v>
      </c>
      <c r="B56" s="359" t="str">
        <f>ORÇAMENTO!H682</f>
        <v>INSTALAÇÕES MECÂNICA</v>
      </c>
      <c r="C56" s="76"/>
      <c r="D56" s="84"/>
      <c r="E56" s="84"/>
      <c r="F56" s="84"/>
      <c r="G56" s="84"/>
      <c r="H56" s="84"/>
      <c r="I56" s="84"/>
      <c r="J56" s="84"/>
      <c r="K56" s="84"/>
      <c r="L56" s="84"/>
      <c r="M56" s="149"/>
      <c r="N56" s="149"/>
      <c r="O56" s="149"/>
      <c r="P56" s="149"/>
      <c r="Q56" s="147"/>
    </row>
    <row r="57" spans="1:17" ht="15" thickBot="1" x14ac:dyDescent="0.25">
      <c r="A57" s="360"/>
      <c r="B57" s="360"/>
      <c r="C57" s="78"/>
      <c r="D57" s="79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147"/>
    </row>
    <row r="58" spans="1:17" ht="15" thickBot="1" x14ac:dyDescent="0.25">
      <c r="A58" s="359" t="str">
        <f>ORÇAMENTO!E684</f>
        <v>20.0</v>
      </c>
      <c r="B58" s="359" t="str">
        <f>ORÇAMENTO!H684</f>
        <v>SERVIÇOS COMPLEMENTARES</v>
      </c>
      <c r="C58" s="76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147"/>
    </row>
    <row r="59" spans="1:17" ht="15" thickBot="1" x14ac:dyDescent="0.25">
      <c r="A59" s="360"/>
      <c r="B59" s="360"/>
      <c r="C59" s="78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</row>
    <row r="60" spans="1:17" s="164" customFormat="1" ht="15" thickBot="1" x14ac:dyDescent="0.25">
      <c r="A60" s="359" t="str">
        <f>ORÇAMENTO!E686</f>
        <v>21.0</v>
      </c>
      <c r="B60" s="359" t="str">
        <f>ORÇAMENTO!H686</f>
        <v>LETRAS DO CORPO DE BOMBEIRO</v>
      </c>
      <c r="C60" s="76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147"/>
    </row>
    <row r="61" spans="1:17" s="164" customFormat="1" ht="15" thickBot="1" x14ac:dyDescent="0.25">
      <c r="A61" s="360"/>
      <c r="B61" s="360"/>
      <c r="C61" s="78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</row>
    <row r="62" spans="1:17" s="183" customFormat="1" ht="15" thickBot="1" x14ac:dyDescent="0.25">
      <c r="A62" s="359" t="str">
        <f>ORÇAMENTO!E688</f>
        <v>22.0</v>
      </c>
      <c r="B62" s="359" t="str">
        <f>ORÇAMENTO!H688</f>
        <v>SUBESTAÇÃO</v>
      </c>
      <c r="C62" s="76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147"/>
    </row>
    <row r="63" spans="1:17" s="183" customFormat="1" ht="15" thickBot="1" x14ac:dyDescent="0.25">
      <c r="A63" s="360"/>
      <c r="B63" s="360"/>
      <c r="C63" s="78"/>
      <c r="D63" s="79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</row>
    <row r="64" spans="1:17" s="183" customFormat="1" ht="15" thickBot="1" x14ac:dyDescent="0.25">
      <c r="A64" s="359" t="str">
        <f>ORÇAMENTO!E690</f>
        <v>23.0</v>
      </c>
      <c r="B64" s="359" t="str">
        <f>ORÇAMENTO!H690</f>
        <v>MURO DE ARRIMO</v>
      </c>
      <c r="C64" s="76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147"/>
    </row>
    <row r="65" spans="1:17" s="183" customFormat="1" ht="15" thickBot="1" x14ac:dyDescent="0.25">
      <c r="A65" s="360"/>
      <c r="B65" s="360"/>
      <c r="C65" s="78"/>
      <c r="D65" s="79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</row>
    <row r="66" spans="1:17" s="183" customFormat="1" ht="15" thickBot="1" x14ac:dyDescent="0.25">
      <c r="A66" s="359" t="str">
        <f>ORÇAMENTO!E692</f>
        <v>24.0</v>
      </c>
      <c r="B66" s="359" t="str">
        <f>ORÇAMENTO!H692</f>
        <v>ACESSIBILIDADE E MASTRO PARA BANDEIRAS</v>
      </c>
      <c r="C66" s="76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147"/>
    </row>
    <row r="67" spans="1:17" s="183" customFormat="1" ht="15" thickBot="1" x14ac:dyDescent="0.25">
      <c r="A67" s="360"/>
      <c r="B67" s="360"/>
      <c r="C67" s="78"/>
      <c r="D67" s="79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</row>
    <row r="68" spans="1:17" s="187" customFormat="1" ht="15" thickBot="1" x14ac:dyDescent="0.25">
      <c r="A68" s="359" t="str">
        <f>ORÇAMENTO!E694</f>
        <v>25.0</v>
      </c>
      <c r="B68" s="359" t="str">
        <f>ORÇAMENTO!H694</f>
        <v>PERICULOSIDADE ELETRICISTA (15%)</v>
      </c>
      <c r="C68" s="76"/>
      <c r="D68" s="84"/>
      <c r="E68" s="84"/>
      <c r="F68" s="84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147"/>
    </row>
    <row r="69" spans="1:17" ht="15" thickBot="1" x14ac:dyDescent="0.25">
      <c r="A69" s="360"/>
      <c r="B69" s="360"/>
      <c r="C69" s="78"/>
      <c r="D69" s="79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187"/>
    </row>
    <row r="70" spans="1:17" s="229" customFormat="1" ht="15" thickBot="1" x14ac:dyDescent="0.25">
      <c r="A70" s="359" t="str">
        <f>ORÇAMENTO!E696</f>
        <v>26.0</v>
      </c>
      <c r="B70" s="359" t="str">
        <f>ORÇAMENTO!H696</f>
        <v>MOBILIZAÇÃO, DESMOBILIZAÇÃO, RECEBIMENTO, DISTRIBUIÇÃO, CARGA, DESCARGA E TRANSPORTE DE MATERIAIS E EQUIPAMENTOS E APOIO ÀS ATIVIDADES DA OBRA ATRAVÉS DE CAMINHÃO TIPO CARROCERIA COM GUINDAUTO (MUNCK)</v>
      </c>
      <c r="C70" s="76"/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147"/>
    </row>
    <row r="71" spans="1:17" s="229" customFormat="1" ht="15" thickBot="1" x14ac:dyDescent="0.25">
      <c r="A71" s="360"/>
      <c r="B71" s="360"/>
      <c r="C71" s="78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</row>
    <row r="72" spans="1:17" x14ac:dyDescent="0.2">
      <c r="A72" s="361" t="s">
        <v>458</v>
      </c>
      <c r="B72" s="362"/>
      <c r="C72" s="87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147"/>
    </row>
    <row r="73" spans="1:17" x14ac:dyDescent="0.2">
      <c r="A73" s="361"/>
      <c r="B73" s="362"/>
      <c r="C73" s="89"/>
      <c r="D73" s="90"/>
      <c r="E73" s="90"/>
      <c r="F73" s="90"/>
      <c r="G73" s="90"/>
      <c r="H73" s="90"/>
      <c r="I73" s="90"/>
      <c r="J73" s="90"/>
      <c r="K73" s="90"/>
      <c r="L73" s="90"/>
      <c r="M73" s="90"/>
      <c r="N73" s="90"/>
      <c r="O73" s="90"/>
      <c r="P73" s="90"/>
    </row>
    <row r="74" spans="1:17" x14ac:dyDescent="0.2">
      <c r="A74" s="91"/>
      <c r="B74" s="91"/>
      <c r="C74" s="92"/>
      <c r="D74" s="92"/>
      <c r="E74" s="93"/>
      <c r="F74" s="93"/>
      <c r="G74" s="93"/>
      <c r="H74" s="93"/>
      <c r="I74" s="93"/>
      <c r="J74" s="93"/>
      <c r="K74" s="93"/>
      <c r="L74" s="93"/>
      <c r="M74" s="94"/>
      <c r="N74" s="94"/>
      <c r="O74" s="94"/>
      <c r="P74" s="94"/>
    </row>
    <row r="75" spans="1:17" x14ac:dyDescent="0.2">
      <c r="A75" s="361" t="s">
        <v>459</v>
      </c>
      <c r="B75" s="362"/>
      <c r="C75" s="95"/>
      <c r="D75" s="87"/>
      <c r="E75" s="88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</row>
    <row r="76" spans="1:17" x14ac:dyDescent="0.2">
      <c r="A76" s="363" t="s">
        <v>460</v>
      </c>
      <c r="B76" s="364"/>
      <c r="C76" s="96"/>
      <c r="D76" s="97"/>
      <c r="E76" s="97"/>
      <c r="F76" s="97"/>
      <c r="G76" s="97"/>
      <c r="H76" s="97"/>
      <c r="I76" s="97"/>
      <c r="J76" s="97"/>
      <c r="K76" s="97"/>
      <c r="L76" s="97"/>
      <c r="M76" s="97"/>
      <c r="N76" s="97"/>
      <c r="O76" s="97"/>
      <c r="P76" s="97"/>
    </row>
    <row r="78" spans="1:17" x14ac:dyDescent="0.2">
      <c r="D78" s="229"/>
    </row>
  </sheetData>
  <mergeCells count="60">
    <mergeCell ref="A26:A27"/>
    <mergeCell ref="B26:B27"/>
    <mergeCell ref="A28:A29"/>
    <mergeCell ref="B28:B29"/>
    <mergeCell ref="A20:A21"/>
    <mergeCell ref="B20:B21"/>
    <mergeCell ref="A22:A23"/>
    <mergeCell ref="B22:B23"/>
    <mergeCell ref="A24:A25"/>
    <mergeCell ref="B24:B25"/>
    <mergeCell ref="A7:P7"/>
    <mergeCell ref="A10:A11"/>
    <mergeCell ref="B10:B11"/>
    <mergeCell ref="A18:A19"/>
    <mergeCell ref="B18:B1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6:A47"/>
    <mergeCell ref="B46:B47"/>
    <mergeCell ref="A50:A51"/>
    <mergeCell ref="B50:B51"/>
    <mergeCell ref="A48:A49"/>
    <mergeCell ref="B48:B49"/>
    <mergeCell ref="A44:A45"/>
    <mergeCell ref="B44:B45"/>
    <mergeCell ref="A72:B73"/>
    <mergeCell ref="A75:B75"/>
    <mergeCell ref="A76:B76"/>
    <mergeCell ref="A60:A61"/>
    <mergeCell ref="B60:B61"/>
    <mergeCell ref="A62:A63"/>
    <mergeCell ref="B62:B63"/>
    <mergeCell ref="A64:A65"/>
    <mergeCell ref="B64:B65"/>
    <mergeCell ref="A66:A67"/>
    <mergeCell ref="B66:B67"/>
    <mergeCell ref="A68:A69"/>
    <mergeCell ref="B68:B69"/>
    <mergeCell ref="A70:A71"/>
    <mergeCell ref="B70:B71"/>
    <mergeCell ref="A58:A59"/>
    <mergeCell ref="B58:B59"/>
    <mergeCell ref="A52:A53"/>
    <mergeCell ref="B52:B53"/>
    <mergeCell ref="A54:A55"/>
    <mergeCell ref="B54:B55"/>
    <mergeCell ref="A56:A57"/>
    <mergeCell ref="B56:B57"/>
  </mergeCells>
  <pageMargins left="0.51181102362204722" right="0.51181102362204722" top="0.78740157480314965" bottom="0.78740157480314965" header="0.31496062992125984" footer="0.31496062992125984"/>
  <pageSetup paperSize="9" scale="40" orientation="landscape" r:id="rId1"/>
  <colBreaks count="1" manualBreakCount="1">
    <brk id="16" max="69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view="pageBreakPreview" zoomScale="85" zoomScaleNormal="100" zoomScaleSheetLayoutView="85" workbookViewId="0">
      <selection activeCell="D11" sqref="D11:J11"/>
    </sheetView>
  </sheetViews>
  <sheetFormatPr defaultRowHeight="14.25" x14ac:dyDescent="0.2"/>
  <cols>
    <col min="1" max="1" width="14" style="229" customWidth="1"/>
    <col min="2" max="2" width="4" style="6" customWidth="1"/>
    <col min="3" max="3" width="9" style="6"/>
    <col min="4" max="4" width="12.625" style="6" customWidth="1"/>
    <col min="5" max="5" width="9" style="6" customWidth="1"/>
    <col min="6" max="10" width="9" style="6"/>
    <col min="11" max="11" width="9.875" style="6" customWidth="1"/>
    <col min="12" max="12" width="4.625" style="6" customWidth="1"/>
  </cols>
  <sheetData>
    <row r="1" spans="2:13" ht="22.5" customHeight="1" x14ac:dyDescent="0.2">
      <c r="B1" s="49"/>
      <c r="C1" s="49"/>
      <c r="D1" s="49"/>
      <c r="E1" s="49"/>
      <c r="F1" s="380" t="s">
        <v>1866</v>
      </c>
      <c r="G1" s="49"/>
      <c r="H1" s="50"/>
      <c r="I1" s="49"/>
      <c r="J1" s="118"/>
      <c r="K1" s="119"/>
      <c r="L1" s="49"/>
      <c r="M1" s="49"/>
    </row>
    <row r="2" spans="2:13" ht="15.75" customHeight="1" x14ac:dyDescent="0.2">
      <c r="B2" s="40"/>
      <c r="C2" s="64"/>
      <c r="D2" s="266"/>
      <c r="E2" s="266"/>
      <c r="F2" s="266" t="s">
        <v>1775</v>
      </c>
      <c r="G2" s="266"/>
      <c r="H2" s="266"/>
      <c r="I2" s="266"/>
      <c r="J2" s="266"/>
      <c r="K2" s="266"/>
      <c r="L2" s="49"/>
      <c r="M2" s="49"/>
    </row>
    <row r="3" spans="2:13" ht="14.25" customHeight="1" x14ac:dyDescent="0.2">
      <c r="B3" s="40"/>
      <c r="C3" s="64"/>
      <c r="D3" s="267"/>
      <c r="E3" s="267"/>
      <c r="F3" s="266"/>
      <c r="G3" s="266"/>
      <c r="H3" s="266"/>
      <c r="I3" s="266"/>
      <c r="J3" s="266"/>
      <c r="K3" s="266"/>
      <c r="L3" s="49"/>
      <c r="M3" s="49"/>
    </row>
    <row r="4" spans="2:13" ht="14.25" customHeight="1" x14ac:dyDescent="0.2">
      <c r="B4" s="40"/>
      <c r="C4" s="64"/>
      <c r="D4" s="267"/>
      <c r="E4" s="267"/>
      <c r="F4" s="263"/>
      <c r="G4" s="263"/>
      <c r="H4" s="263"/>
      <c r="I4" s="263"/>
      <c r="J4" s="263"/>
      <c r="K4" s="263"/>
      <c r="L4" s="49"/>
      <c r="M4" s="49"/>
    </row>
    <row r="5" spans="2:13" ht="15" customHeight="1" x14ac:dyDescent="0.2">
      <c r="B5" s="40"/>
      <c r="C5" s="64"/>
      <c r="D5" s="343"/>
      <c r="E5" s="343"/>
      <c r="F5" s="120"/>
      <c r="G5" s="13"/>
      <c r="H5" s="56" t="s">
        <v>422</v>
      </c>
      <c r="I5" s="14">
        <v>43831</v>
      </c>
      <c r="J5" s="56" t="s">
        <v>423</v>
      </c>
      <c r="K5" s="15">
        <v>0</v>
      </c>
      <c r="L5" s="49"/>
      <c r="M5" s="49"/>
    </row>
    <row r="6" spans="2:13" ht="15" customHeight="1" x14ac:dyDescent="0.2">
      <c r="B6" s="40"/>
      <c r="C6" s="64"/>
      <c r="D6" s="69"/>
      <c r="E6" s="70"/>
      <c r="F6" s="71"/>
      <c r="G6" s="71"/>
      <c r="H6" s="99"/>
      <c r="I6" s="121"/>
      <c r="J6" s="72"/>
      <c r="K6" s="100"/>
      <c r="L6" s="49"/>
      <c r="M6" s="49"/>
    </row>
    <row r="7" spans="2:13" ht="20.25" customHeight="1" x14ac:dyDescent="0.2">
      <c r="B7" s="122"/>
      <c r="C7" s="333" t="s">
        <v>1862</v>
      </c>
      <c r="D7" s="333"/>
      <c r="E7" s="333"/>
      <c r="F7" s="333"/>
      <c r="G7" s="333"/>
      <c r="H7" s="333"/>
      <c r="I7" s="333"/>
      <c r="J7" s="333"/>
      <c r="K7" s="333"/>
      <c r="L7" s="122"/>
      <c r="M7" s="49"/>
    </row>
    <row r="8" spans="2:13" ht="24.95" customHeight="1" x14ac:dyDescent="0.2">
      <c r="B8" s="155"/>
      <c r="C8" s="155"/>
      <c r="D8" s="155"/>
      <c r="E8" s="155"/>
      <c r="F8" s="155"/>
      <c r="G8" s="155"/>
      <c r="H8" s="155"/>
      <c r="I8" s="155"/>
      <c r="J8" s="101"/>
      <c r="K8" s="102"/>
      <c r="L8" s="155"/>
      <c r="M8" s="49"/>
    </row>
    <row r="9" spans="2:13" ht="9.9499999999999993" customHeight="1" x14ac:dyDescent="0.2">
      <c r="B9" s="49"/>
      <c r="C9" s="49"/>
      <c r="D9" s="49"/>
      <c r="E9" s="49"/>
      <c r="F9" s="49"/>
      <c r="G9" s="49"/>
      <c r="H9" s="50"/>
      <c r="I9" s="49"/>
      <c r="J9" s="118"/>
      <c r="K9" s="119"/>
      <c r="L9" s="49"/>
      <c r="M9" s="49"/>
    </row>
    <row r="10" spans="2:13" ht="15" x14ac:dyDescent="0.2">
      <c r="B10" s="49"/>
      <c r="C10" s="123" t="s">
        <v>463</v>
      </c>
      <c r="D10" s="374" t="s">
        <v>464</v>
      </c>
      <c r="E10" s="375"/>
      <c r="F10" s="375"/>
      <c r="G10" s="375"/>
      <c r="H10" s="375"/>
      <c r="I10" s="375"/>
      <c r="J10" s="376"/>
      <c r="K10" s="123" t="s">
        <v>465</v>
      </c>
      <c r="L10" s="49"/>
      <c r="M10" s="49"/>
    </row>
    <row r="11" spans="2:13" ht="15" customHeight="1" x14ac:dyDescent="0.2">
      <c r="B11" s="49"/>
      <c r="C11" s="124" t="s">
        <v>426</v>
      </c>
      <c r="D11" s="378" t="s">
        <v>466</v>
      </c>
      <c r="E11" s="378"/>
      <c r="F11" s="378"/>
      <c r="G11" s="378"/>
      <c r="H11" s="378"/>
      <c r="I11" s="378"/>
      <c r="J11" s="378"/>
      <c r="K11" s="127">
        <f>SUM(K12:K15)</f>
        <v>0</v>
      </c>
      <c r="L11" s="49"/>
      <c r="M11" s="49"/>
    </row>
    <row r="12" spans="2:13" ht="20.100000000000001" customHeight="1" x14ac:dyDescent="0.2">
      <c r="B12" s="49"/>
      <c r="C12" s="128" t="s">
        <v>467</v>
      </c>
      <c r="D12" s="368" t="s">
        <v>468</v>
      </c>
      <c r="E12" s="368"/>
      <c r="F12" s="368"/>
      <c r="G12" s="368"/>
      <c r="H12" s="368"/>
      <c r="I12" s="129"/>
      <c r="J12" s="130"/>
      <c r="K12" s="131"/>
      <c r="L12" s="49"/>
      <c r="M12" s="49"/>
    </row>
    <row r="13" spans="2:13" ht="15.75" x14ac:dyDescent="0.2">
      <c r="B13" s="49"/>
      <c r="C13" s="128" t="s">
        <v>469</v>
      </c>
      <c r="D13" s="156" t="s">
        <v>470</v>
      </c>
      <c r="E13" s="156"/>
      <c r="F13" s="156"/>
      <c r="G13" s="156"/>
      <c r="H13" s="156"/>
      <c r="I13" s="129"/>
      <c r="J13" s="130"/>
      <c r="K13" s="131"/>
      <c r="L13" s="49"/>
      <c r="M13" s="49"/>
    </row>
    <row r="14" spans="2:13" ht="15.75" customHeight="1" x14ac:dyDescent="0.2">
      <c r="B14" s="49"/>
      <c r="C14" s="128" t="s">
        <v>471</v>
      </c>
      <c r="D14" s="368" t="s">
        <v>472</v>
      </c>
      <c r="E14" s="368"/>
      <c r="F14" s="368"/>
      <c r="G14" s="368"/>
      <c r="H14" s="368"/>
      <c r="I14" s="129"/>
      <c r="J14" s="130"/>
      <c r="K14" s="131"/>
      <c r="L14" s="49"/>
      <c r="M14" s="49"/>
    </row>
    <row r="15" spans="2:13" ht="20.100000000000001" customHeight="1" x14ac:dyDescent="0.2">
      <c r="B15" s="49"/>
      <c r="C15" s="128" t="s">
        <v>473</v>
      </c>
      <c r="D15" s="368" t="s">
        <v>474</v>
      </c>
      <c r="E15" s="368"/>
      <c r="F15" s="368"/>
      <c r="G15" s="368"/>
      <c r="H15" s="368"/>
      <c r="I15" s="129"/>
      <c r="J15" s="130"/>
      <c r="K15" s="131"/>
      <c r="L15" s="49"/>
      <c r="M15" s="49"/>
    </row>
    <row r="16" spans="2:13" ht="15.75" x14ac:dyDescent="0.2">
      <c r="B16" s="49"/>
      <c r="C16" s="377"/>
      <c r="D16" s="377"/>
      <c r="E16" s="377"/>
      <c r="F16" s="377"/>
      <c r="G16" s="377"/>
      <c r="H16" s="132"/>
      <c r="I16" s="133"/>
      <c r="J16" s="133"/>
      <c r="K16" s="134"/>
      <c r="L16" s="49"/>
      <c r="M16" s="49"/>
    </row>
    <row r="17" spans="2:13" ht="15.75" x14ac:dyDescent="0.2">
      <c r="B17" s="49"/>
      <c r="C17" s="373"/>
      <c r="D17" s="373"/>
      <c r="E17" s="373"/>
      <c r="F17" s="373"/>
      <c r="G17" s="373"/>
      <c r="H17" s="373"/>
      <c r="I17" s="373"/>
      <c r="J17" s="373"/>
      <c r="K17" s="373"/>
      <c r="L17" s="49"/>
      <c r="M17" s="49"/>
    </row>
    <row r="18" spans="2:13" ht="15.75" customHeight="1" x14ac:dyDescent="0.2">
      <c r="B18" s="49"/>
      <c r="C18" s="124" t="s">
        <v>427</v>
      </c>
      <c r="D18" s="125" t="s">
        <v>475</v>
      </c>
      <c r="E18" s="125"/>
      <c r="F18" s="125"/>
      <c r="G18" s="125"/>
      <c r="H18" s="126"/>
      <c r="I18" s="125"/>
      <c r="J18" s="125"/>
      <c r="K18" s="127">
        <f>K19</f>
        <v>0</v>
      </c>
      <c r="L18" s="49"/>
      <c r="M18" s="49"/>
    </row>
    <row r="19" spans="2:13" ht="15.75" customHeight="1" x14ac:dyDescent="0.2">
      <c r="B19" s="49"/>
      <c r="C19" s="128" t="s">
        <v>476</v>
      </c>
      <c r="D19" s="368" t="s">
        <v>477</v>
      </c>
      <c r="E19" s="368"/>
      <c r="F19" s="368"/>
      <c r="G19" s="368"/>
      <c r="H19" s="368"/>
      <c r="I19" s="129"/>
      <c r="J19" s="130"/>
      <c r="K19" s="131"/>
      <c r="L19" s="49"/>
      <c r="M19" s="49"/>
    </row>
    <row r="20" spans="2:13" ht="15.75" x14ac:dyDescent="0.2">
      <c r="B20" s="49"/>
      <c r="C20" s="372"/>
      <c r="D20" s="372"/>
      <c r="E20" s="372"/>
      <c r="F20" s="372"/>
      <c r="G20" s="372"/>
      <c r="H20" s="372"/>
      <c r="I20" s="372"/>
      <c r="J20" s="372"/>
      <c r="K20" s="372"/>
      <c r="L20" s="49"/>
      <c r="M20" s="49"/>
    </row>
    <row r="21" spans="2:13" ht="15.75" x14ac:dyDescent="0.2">
      <c r="B21" s="49"/>
      <c r="C21" s="124" t="s">
        <v>428</v>
      </c>
      <c r="D21" s="125" t="s">
        <v>478</v>
      </c>
      <c r="E21" s="125"/>
      <c r="F21" s="125"/>
      <c r="G21" s="125"/>
      <c r="H21" s="126"/>
      <c r="I21" s="125"/>
      <c r="J21" s="125"/>
      <c r="K21" s="127">
        <f>SUM(K22:K25)</f>
        <v>0</v>
      </c>
      <c r="L21" s="49"/>
      <c r="M21" s="49"/>
    </row>
    <row r="22" spans="2:13" ht="15.75" x14ac:dyDescent="0.2">
      <c r="B22" s="49"/>
      <c r="C22" s="128" t="s">
        <v>479</v>
      </c>
      <c r="D22" s="368" t="s">
        <v>480</v>
      </c>
      <c r="E22" s="368"/>
      <c r="F22" s="368"/>
      <c r="G22" s="368"/>
      <c r="H22" s="368"/>
      <c r="I22" s="129"/>
      <c r="J22" s="130"/>
      <c r="K22" s="131"/>
      <c r="L22" s="49"/>
      <c r="M22" s="49"/>
    </row>
    <row r="23" spans="2:13" ht="15.75" x14ac:dyDescent="0.2">
      <c r="B23" s="49"/>
      <c r="C23" s="128" t="s">
        <v>481</v>
      </c>
      <c r="D23" s="368" t="s">
        <v>482</v>
      </c>
      <c r="E23" s="368"/>
      <c r="F23" s="368"/>
      <c r="G23" s="368"/>
      <c r="H23" s="368"/>
      <c r="I23" s="129"/>
      <c r="J23" s="130"/>
      <c r="K23" s="131"/>
      <c r="L23" s="49"/>
      <c r="M23" s="49"/>
    </row>
    <row r="24" spans="2:13" ht="15.75" x14ac:dyDescent="0.2">
      <c r="B24" s="49"/>
      <c r="C24" s="128" t="s">
        <v>483</v>
      </c>
      <c r="D24" s="368" t="s">
        <v>484</v>
      </c>
      <c r="E24" s="368"/>
      <c r="F24" s="368"/>
      <c r="G24" s="368"/>
      <c r="H24" s="368"/>
      <c r="I24" s="129"/>
      <c r="J24" s="130"/>
      <c r="K24" s="131"/>
      <c r="L24" s="49"/>
      <c r="M24" s="49"/>
    </row>
    <row r="25" spans="2:13" ht="15.75" customHeight="1" x14ac:dyDescent="0.2">
      <c r="B25" s="49"/>
      <c r="C25" s="128" t="s">
        <v>485</v>
      </c>
      <c r="D25" s="368" t="s">
        <v>486</v>
      </c>
      <c r="E25" s="368"/>
      <c r="F25" s="368"/>
      <c r="G25" s="368"/>
      <c r="H25" s="368"/>
      <c r="I25" s="129"/>
      <c r="J25" s="130"/>
      <c r="K25" s="131"/>
      <c r="L25" s="49"/>
      <c r="M25" s="49"/>
    </row>
    <row r="26" spans="2:13" ht="15" x14ac:dyDescent="0.2">
      <c r="B26" s="49"/>
      <c r="C26" s="51"/>
      <c r="D26" s="135"/>
      <c r="E26" s="136"/>
      <c r="F26" s="136"/>
      <c r="G26" s="136"/>
      <c r="H26" s="137"/>
      <c r="I26" s="138"/>
      <c r="J26" s="138"/>
      <c r="K26" s="139"/>
      <c r="L26" s="49"/>
      <c r="M26" s="49"/>
    </row>
    <row r="27" spans="2:13" ht="15" x14ac:dyDescent="0.2">
      <c r="B27" s="49"/>
      <c r="C27" s="37"/>
      <c r="D27" s="37"/>
      <c r="E27" s="37"/>
      <c r="F27" s="37"/>
      <c r="G27" s="37"/>
      <c r="H27" s="50"/>
      <c r="I27" s="37"/>
      <c r="J27" s="43"/>
      <c r="K27" s="38"/>
      <c r="L27" s="49"/>
      <c r="M27" s="49"/>
    </row>
    <row r="28" spans="2:13" ht="43.5" customHeight="1" x14ac:dyDescent="0.2">
      <c r="B28" s="49"/>
      <c r="C28" s="140" t="s">
        <v>487</v>
      </c>
      <c r="D28" s="369" t="s">
        <v>488</v>
      </c>
      <c r="E28" s="370"/>
      <c r="F28" s="370"/>
      <c r="G28" s="370"/>
      <c r="H28" s="370"/>
      <c r="I28" s="370"/>
      <c r="J28" s="371"/>
      <c r="K28" s="141">
        <f>(((1+K15+K12+K13)*(1+K14)*(1+K19)/(1-K21))-1)</f>
        <v>0</v>
      </c>
      <c r="L28" s="49"/>
      <c r="M28" s="49"/>
    </row>
    <row r="29" spans="2:13" ht="15.75" customHeight="1" x14ac:dyDescent="0.2">
      <c r="B29" s="49"/>
      <c r="C29" s="37"/>
      <c r="D29" s="37"/>
      <c r="E29" s="37"/>
      <c r="F29" s="37"/>
      <c r="G29" s="37"/>
      <c r="H29" s="50"/>
      <c r="I29" s="37"/>
      <c r="J29" s="43"/>
      <c r="K29" s="38"/>
      <c r="L29" s="49"/>
      <c r="M29" s="49"/>
    </row>
    <row r="30" spans="2:13" ht="15" x14ac:dyDescent="0.2">
      <c r="B30" s="49"/>
      <c r="C30" s="37"/>
      <c r="D30" s="37"/>
      <c r="E30" s="37"/>
      <c r="F30" s="37"/>
      <c r="G30" s="37"/>
      <c r="H30" s="50"/>
      <c r="I30" s="37"/>
      <c r="J30" s="43"/>
      <c r="K30" s="38"/>
      <c r="L30" s="49"/>
      <c r="M30" s="49"/>
    </row>
    <row r="31" spans="2:13" ht="15" x14ac:dyDescent="0.2">
      <c r="B31" s="49"/>
      <c r="C31" s="37" t="s">
        <v>489</v>
      </c>
      <c r="D31" s="37"/>
      <c r="E31" s="37"/>
      <c r="F31" s="37"/>
      <c r="G31" s="37"/>
      <c r="H31" s="50"/>
      <c r="I31" s="37"/>
      <c r="J31" s="43"/>
      <c r="K31" s="38"/>
      <c r="L31" s="49"/>
      <c r="M31" s="49"/>
    </row>
    <row r="32" spans="2:13" ht="15.75" x14ac:dyDescent="0.2">
      <c r="B32" s="49"/>
      <c r="C32" s="142"/>
      <c r="D32" s="142"/>
      <c r="E32" s="142"/>
      <c r="F32" s="142"/>
      <c r="G32" s="142"/>
      <c r="H32" s="143"/>
      <c r="I32" s="142"/>
      <c r="J32" s="144"/>
      <c r="K32" s="145"/>
      <c r="L32" s="49"/>
      <c r="M32" s="49"/>
    </row>
    <row r="33" spans="2:13" ht="15.75" x14ac:dyDescent="0.2">
      <c r="B33" s="49"/>
      <c r="C33" s="367" t="s">
        <v>490</v>
      </c>
      <c r="D33" s="367"/>
      <c r="E33" s="367"/>
      <c r="F33" s="367"/>
      <c r="G33" s="367"/>
      <c r="H33" s="367"/>
      <c r="I33" s="367"/>
      <c r="J33" s="367"/>
      <c r="K33" s="367"/>
      <c r="L33" s="49"/>
      <c r="M33" s="49"/>
    </row>
    <row r="34" spans="2:13" ht="18.75" customHeight="1" x14ac:dyDescent="0.2">
      <c r="B34" s="49"/>
      <c r="C34" s="142"/>
      <c r="D34" s="142"/>
      <c r="E34" s="142"/>
      <c r="F34" s="142"/>
      <c r="G34" s="142"/>
      <c r="H34" s="143"/>
      <c r="I34" s="142"/>
      <c r="J34" s="144"/>
      <c r="K34" s="145"/>
      <c r="L34" s="49"/>
      <c r="M34" s="49"/>
    </row>
    <row r="35" spans="2:13" ht="15.75" x14ac:dyDescent="0.2">
      <c r="B35" s="49"/>
      <c r="C35" s="367" t="s">
        <v>491</v>
      </c>
      <c r="D35" s="367"/>
      <c r="E35" s="367"/>
      <c r="F35" s="367"/>
      <c r="G35" s="367"/>
      <c r="H35" s="367"/>
      <c r="I35" s="367"/>
      <c r="J35" s="367"/>
      <c r="K35" s="367"/>
      <c r="L35" s="49"/>
      <c r="M35" s="49"/>
    </row>
    <row r="36" spans="2:13" ht="15.75" x14ac:dyDescent="0.2">
      <c r="B36" s="49"/>
      <c r="C36" s="142"/>
      <c r="D36" s="142"/>
      <c r="E36" s="142"/>
      <c r="F36" s="142"/>
      <c r="G36" s="142"/>
      <c r="H36" s="143"/>
      <c r="I36" s="142"/>
      <c r="J36" s="144"/>
      <c r="K36" s="145"/>
      <c r="L36" s="49"/>
      <c r="M36" s="49"/>
    </row>
    <row r="37" spans="2:13" ht="15.75" x14ac:dyDescent="0.2">
      <c r="B37" s="49"/>
      <c r="C37" s="367" t="s">
        <v>492</v>
      </c>
      <c r="D37" s="367"/>
      <c r="E37" s="367"/>
      <c r="F37" s="367"/>
      <c r="G37" s="367"/>
      <c r="H37" s="367"/>
      <c r="I37" s="367"/>
      <c r="J37" s="367"/>
      <c r="K37" s="367"/>
      <c r="L37" s="49"/>
      <c r="M37" s="49"/>
    </row>
    <row r="38" spans="2:13" ht="15.75" x14ac:dyDescent="0.2">
      <c r="B38" s="49"/>
      <c r="C38" s="142"/>
      <c r="D38" s="142"/>
      <c r="E38" s="142"/>
      <c r="F38" s="142"/>
      <c r="G38" s="142"/>
      <c r="H38" s="143"/>
      <c r="I38" s="142"/>
      <c r="J38" s="144"/>
      <c r="K38" s="145"/>
      <c r="L38" s="49"/>
      <c r="M38" s="49"/>
    </row>
    <row r="39" spans="2:13" ht="30" customHeight="1" x14ac:dyDescent="0.2">
      <c r="B39" s="49"/>
      <c r="C39" s="367" t="s">
        <v>493</v>
      </c>
      <c r="D39" s="367"/>
      <c r="E39" s="367"/>
      <c r="F39" s="367"/>
      <c r="G39" s="367"/>
      <c r="H39" s="367"/>
      <c r="I39" s="367"/>
      <c r="J39" s="367"/>
      <c r="K39" s="367"/>
      <c r="L39" s="146"/>
      <c r="M39" s="49"/>
    </row>
    <row r="40" spans="2:13" ht="15.75" x14ac:dyDescent="0.2">
      <c r="B40" s="49"/>
      <c r="C40" s="142"/>
      <c r="D40" s="142"/>
      <c r="E40" s="142"/>
      <c r="F40" s="142"/>
      <c r="G40" s="142"/>
      <c r="H40" s="143"/>
      <c r="I40" s="142"/>
      <c r="J40" s="144"/>
      <c r="K40" s="145"/>
      <c r="L40" s="49"/>
      <c r="M40" s="49"/>
    </row>
    <row r="41" spans="2:13" ht="30" customHeight="1" x14ac:dyDescent="0.2">
      <c r="B41" s="49"/>
      <c r="C41" s="367" t="s">
        <v>494</v>
      </c>
      <c r="D41" s="367"/>
      <c r="E41" s="367"/>
      <c r="F41" s="367"/>
      <c r="G41" s="367"/>
      <c r="H41" s="367"/>
      <c r="I41" s="367"/>
      <c r="J41" s="367"/>
      <c r="K41" s="367"/>
      <c r="L41" s="146"/>
      <c r="M41" s="49"/>
    </row>
    <row r="42" spans="2:13" ht="15.75" x14ac:dyDescent="0.2">
      <c r="B42" s="49"/>
      <c r="C42" s="142"/>
      <c r="D42" s="142"/>
      <c r="E42" s="142"/>
      <c r="F42" s="142"/>
      <c r="G42" s="142"/>
      <c r="H42" s="143"/>
      <c r="I42" s="142"/>
      <c r="J42" s="144"/>
      <c r="K42" s="145"/>
      <c r="L42" s="49"/>
      <c r="M42" s="49"/>
    </row>
    <row r="43" spans="2:13" ht="30" customHeight="1" x14ac:dyDescent="0.2">
      <c r="B43" s="49"/>
      <c r="C43" s="367" t="s">
        <v>495</v>
      </c>
      <c r="D43" s="367"/>
      <c r="E43" s="367"/>
      <c r="F43" s="367"/>
      <c r="G43" s="367"/>
      <c r="H43" s="367"/>
      <c r="I43" s="367"/>
      <c r="J43" s="367"/>
      <c r="K43" s="367"/>
      <c r="L43" s="146"/>
      <c r="M43" s="49"/>
    </row>
    <row r="44" spans="2:13" ht="15" x14ac:dyDescent="0.2">
      <c r="B44" s="49"/>
      <c r="C44" s="49"/>
      <c r="D44" s="49"/>
      <c r="E44" s="49"/>
      <c r="F44" s="49"/>
      <c r="G44" s="49"/>
      <c r="H44" s="50"/>
      <c r="I44" s="49"/>
      <c r="J44" s="118"/>
      <c r="K44" s="119"/>
      <c r="L44" s="49"/>
      <c r="M44" s="49"/>
    </row>
    <row r="45" spans="2:13" ht="30" customHeight="1" x14ac:dyDescent="0.2">
      <c r="B45" s="49"/>
      <c r="C45" s="49"/>
      <c r="D45" s="49"/>
      <c r="E45" s="49"/>
      <c r="F45" s="49"/>
      <c r="G45" s="49"/>
      <c r="H45" s="50"/>
      <c r="I45" s="49"/>
      <c r="J45" s="118"/>
      <c r="K45" s="119"/>
      <c r="L45" s="146"/>
      <c r="M45" s="49"/>
    </row>
    <row r="46" spans="2:13" ht="15" x14ac:dyDescent="0.2">
      <c r="B46" s="49"/>
      <c r="C46" s="49"/>
      <c r="D46" s="49"/>
      <c r="E46" s="49"/>
      <c r="F46" s="49"/>
      <c r="G46" s="49"/>
      <c r="H46" s="50"/>
      <c r="I46" s="49"/>
      <c r="J46" s="118"/>
      <c r="K46" s="119"/>
      <c r="L46" s="49"/>
      <c r="M46" s="49"/>
    </row>
    <row r="47" spans="2:13" ht="15" x14ac:dyDescent="0.2">
      <c r="B47" s="49"/>
      <c r="C47" s="49"/>
      <c r="D47" s="49"/>
      <c r="E47" s="49"/>
      <c r="F47" s="49"/>
      <c r="G47" s="49"/>
      <c r="H47" s="50"/>
      <c r="I47" s="49"/>
      <c r="J47" s="118"/>
      <c r="K47" s="119"/>
      <c r="L47" s="146"/>
      <c r="M47" s="49"/>
    </row>
    <row r="48" spans="2:13" ht="15" x14ac:dyDescent="0.2">
      <c r="B48" s="49"/>
      <c r="C48" s="49"/>
      <c r="D48" s="49"/>
      <c r="E48" s="49"/>
      <c r="F48" s="49"/>
      <c r="G48" s="49"/>
      <c r="H48" s="50"/>
      <c r="I48" s="49"/>
      <c r="J48" s="118"/>
      <c r="K48" s="119"/>
      <c r="L48" s="49"/>
      <c r="M48" s="49"/>
    </row>
    <row r="49" spans="13:13" ht="45" customHeight="1" x14ac:dyDescent="0.2">
      <c r="M49" s="6"/>
    </row>
  </sheetData>
  <mergeCells count="22">
    <mergeCell ref="C7:K7"/>
    <mergeCell ref="D5:E5"/>
    <mergeCell ref="C17:K17"/>
    <mergeCell ref="D10:J10"/>
    <mergeCell ref="D12:H12"/>
    <mergeCell ref="D14:H14"/>
    <mergeCell ref="D15:H15"/>
    <mergeCell ref="C16:G16"/>
    <mergeCell ref="D11:J11"/>
    <mergeCell ref="D19:H19"/>
    <mergeCell ref="C20:K20"/>
    <mergeCell ref="D22:H22"/>
    <mergeCell ref="D23:H23"/>
    <mergeCell ref="D24:H24"/>
    <mergeCell ref="C43:K43"/>
    <mergeCell ref="D25:H25"/>
    <mergeCell ref="D28:J28"/>
    <mergeCell ref="C33:K33"/>
    <mergeCell ref="C35:K35"/>
    <mergeCell ref="C37:K37"/>
    <mergeCell ref="C39:K39"/>
    <mergeCell ref="C41:K41"/>
  </mergeCells>
  <pageMargins left="0.511811024" right="0.511811024" top="0.78740157499999996" bottom="0.78740157499999996" header="0.31496062000000002" footer="0.31496062000000002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ORÇAMENTO</vt:lpstr>
      <vt:lpstr>COMPOSIÇÕES</vt:lpstr>
      <vt:lpstr>ENCARGOS</vt:lpstr>
      <vt:lpstr>CRONOGRAMA</vt:lpstr>
      <vt:lpstr>BDI</vt:lpstr>
      <vt:lpstr>BDI!Area_de_impressao</vt:lpstr>
      <vt:lpstr>COMPOSIÇÕES!Area_de_impressao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Myrna Flavia Abreu Rezende</cp:lastModifiedBy>
  <cp:revision>0</cp:revision>
  <cp:lastPrinted>2020-01-30T16:47:28Z</cp:lastPrinted>
  <dcterms:created xsi:type="dcterms:W3CDTF">2019-06-19T10:51:13Z</dcterms:created>
  <dcterms:modified xsi:type="dcterms:W3CDTF">2020-01-30T16:50:05Z</dcterms:modified>
</cp:coreProperties>
</file>